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2320" yWindow="460" windowWidth="34580" windowHeight="22820" tabRatio="748" activeTab="2"/>
  </bookViews>
  <sheets>
    <sheet name="20-Runde" sheetId="1" r:id="rId1"/>
    <sheet name="16-KO" sheetId="2" r:id="rId2"/>
    <sheet name="16-KO HF" sheetId="3" r:id="rId3"/>
  </sheets>
  <definedNames>
    <definedName name="_xlnm.Print_Area" localSheetId="1">'16-KO'!$A$1:$O$17</definedName>
    <definedName name="_xlnm.Print_Area" localSheetId="2">'16-KO HF'!$A$1:$X$27</definedName>
    <definedName name="_xlnm.Print_Area" localSheetId="0">'20-Runde'!$A$1:$AB$29</definedName>
  </definedNames>
  <calcPr fullCalcOnLoad="1"/>
</workbook>
</file>

<file path=xl/sharedStrings.xml><?xml version="1.0" encoding="utf-8"?>
<sst xmlns="http://schemas.openxmlformats.org/spreadsheetml/2006/main" count="187" uniqueCount="95">
  <si>
    <t>Name</t>
  </si>
  <si>
    <t>Nr.</t>
  </si>
  <si>
    <t>Siege</t>
  </si>
  <si>
    <t>Index</t>
  </si>
  <si>
    <t>Geg.</t>
  </si>
  <si>
    <t>Erh.</t>
  </si>
  <si>
    <t>Diff.</t>
  </si>
  <si>
    <t>Platz</t>
  </si>
  <si>
    <t>4er Runde</t>
  </si>
  <si>
    <t>1-2</t>
  </si>
  <si>
    <t>3-4</t>
  </si>
  <si>
    <t>2-3</t>
  </si>
  <si>
    <t>4-1</t>
  </si>
  <si>
    <t>1-3</t>
  </si>
  <si>
    <t>4-2</t>
  </si>
  <si>
    <t>Turnier:</t>
  </si>
  <si>
    <t>5er Runde</t>
  </si>
  <si>
    <t>5-1</t>
  </si>
  <si>
    <t>5-4</t>
  </si>
  <si>
    <t>2-5</t>
  </si>
  <si>
    <t>3-5</t>
  </si>
  <si>
    <t>6er Runde</t>
  </si>
  <si>
    <t>4-5</t>
  </si>
  <si>
    <t>5-6</t>
  </si>
  <si>
    <t>3-1</t>
  </si>
  <si>
    <t>6-4</t>
  </si>
  <si>
    <t>1-4</t>
  </si>
  <si>
    <t>5-3</t>
  </si>
  <si>
    <t>1-6</t>
  </si>
  <si>
    <t>3-6</t>
  </si>
  <si>
    <t>6-2</t>
  </si>
  <si>
    <t>7er Runde</t>
  </si>
  <si>
    <t>7-1</t>
  </si>
  <si>
    <t>6-7</t>
  </si>
  <si>
    <t>4-3</t>
  </si>
  <si>
    <t>5-7</t>
  </si>
  <si>
    <t>4-6</t>
  </si>
  <si>
    <t>7-2</t>
  </si>
  <si>
    <t>2-4</t>
  </si>
  <si>
    <t>7-3</t>
  </si>
  <si>
    <t>6-5</t>
  </si>
  <si>
    <t>4-7</t>
  </si>
  <si>
    <t>8er Runde</t>
  </si>
  <si>
    <t>1-5</t>
  </si>
  <si>
    <t>7-4</t>
  </si>
  <si>
    <t>6-8</t>
  </si>
  <si>
    <t>8-7</t>
  </si>
  <si>
    <t>5-2</t>
  </si>
  <si>
    <t>8-3</t>
  </si>
  <si>
    <t>8-1</t>
  </si>
  <si>
    <t>7-5</t>
  </si>
  <si>
    <t>2-8</t>
  </si>
  <si>
    <t>6-1</t>
  </si>
  <si>
    <t>3-7</t>
  </si>
  <si>
    <t>4-8</t>
  </si>
  <si>
    <t>2-6</t>
  </si>
  <si>
    <t>1-7</t>
  </si>
  <si>
    <t>8-5</t>
  </si>
  <si>
    <t>8</t>
  </si>
  <si>
    <t>2</t>
  </si>
  <si>
    <t>7</t>
  </si>
  <si>
    <t>3</t>
  </si>
  <si>
    <t>4</t>
  </si>
  <si>
    <t>5</t>
  </si>
  <si>
    <t>Verlierer sind 5. - 8.</t>
  </si>
  <si>
    <t>Sieger</t>
  </si>
  <si>
    <t>16-KO</t>
  </si>
  <si>
    <t>8-KO</t>
  </si>
  <si>
    <t>16</t>
  </si>
  <si>
    <t>15</t>
  </si>
  <si>
    <t>14</t>
  </si>
  <si>
    <t>13</t>
  </si>
  <si>
    <t>12</t>
  </si>
  <si>
    <t>11</t>
  </si>
  <si>
    <t>Hauptlauf</t>
  </si>
  <si>
    <t>Finale</t>
  </si>
  <si>
    <t>Hoffnungslauf 1</t>
  </si>
  <si>
    <t>Hoffnungslauf 2</t>
  </si>
  <si>
    <t>&lt;Verlierer</t>
  </si>
  <si>
    <t>Sieger&gt;</t>
  </si>
  <si>
    <t>6</t>
  </si>
  <si>
    <t>Sieger&gt; &lt;Verlierer</t>
  </si>
  <si>
    <t>Reihenfolge wie 16-KO</t>
  </si>
  <si>
    <t>&lt;Sieger</t>
  </si>
  <si>
    <t>8-Finale</t>
  </si>
  <si>
    <t>Halbfinale</t>
  </si>
  <si>
    <t>Verlierer sind 3. - 4.</t>
  </si>
  <si>
    <t>Verlierer sind 13. - 16.</t>
  </si>
  <si>
    <t>Verlierer sind 9. - 13.</t>
  </si>
  <si>
    <t>Turnier</t>
  </si>
  <si>
    <t>Tunier</t>
  </si>
  <si>
    <t>© Uwe Kreikenbohm, SC Korb</t>
  </si>
  <si>
    <t>© 2015 Uwe Kreikenbohm, SC Korb</t>
  </si>
  <si>
    <t>9</t>
  </si>
  <si>
    <t>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</si>
</sst>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20"/>
      <color indexed="8"/>
      <name val="Helvetica Neue"/>
      <family val="0"/>
    </font>
    <font>
      <b/>
      <sz val="22"/>
      <name val="Arial"/>
      <family val="2"/>
    </font>
    <font>
      <b/>
      <sz val="22"/>
      <color indexed="8"/>
      <name val="Arial"/>
      <family val="2"/>
    </font>
    <font>
      <sz val="22"/>
      <color indexed="8"/>
      <name val="Helvetica Neue"/>
      <family val="0"/>
    </font>
    <font>
      <b/>
      <sz val="20"/>
      <color indexed="8"/>
      <name val="Helvetica Neue"/>
      <family val="0"/>
    </font>
    <font>
      <sz val="16"/>
      <color indexed="8"/>
      <name val="Helvetica Neue"/>
      <family val="0"/>
    </font>
    <font>
      <sz val="1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8"/>
      <name val="Helvetica Neue"/>
      <family val="0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2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5"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2" fontId="5" fillId="0" borderId="12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" fontId="8" fillId="0" borderId="16" xfId="0" applyNumberFormat="1" applyFont="1" applyBorder="1" applyAlignment="1" applyProtection="1">
      <alignment horizontal="center" vertical="center"/>
      <protection locked="0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Border="1" applyAlignment="1" applyProtection="1">
      <alignment horizontal="center" vertical="center"/>
      <protection locked="0"/>
    </xf>
    <xf numFmtId="1" fontId="8" fillId="0" borderId="18" xfId="0" applyNumberFormat="1" applyFont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49" fontId="11" fillId="0" borderId="17" xfId="51" applyNumberFormat="1" applyFont="1" applyFill="1" applyBorder="1" applyAlignment="1" applyProtection="1">
      <alignment horizontal="center" vertical="center"/>
      <protection/>
    </xf>
    <xf numFmtId="49" fontId="11" fillId="0" borderId="13" xfId="51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49" fontId="11" fillId="0" borderId="19" xfId="5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49" fontId="11" fillId="0" borderId="20" xfId="51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0" fontId="6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/>
    </xf>
    <xf numFmtId="1" fontId="8" fillId="0" borderId="35" xfId="0" applyNumberFormat="1" applyFont="1" applyBorder="1" applyAlignment="1" applyProtection="1">
      <alignment horizontal="center" vertical="center"/>
      <protection locked="0"/>
    </xf>
    <xf numFmtId="1" fontId="8" fillId="0" borderId="36" xfId="0" applyNumberFormat="1" applyFont="1" applyBorder="1" applyAlignment="1" applyProtection="1">
      <alignment horizontal="center" vertical="center"/>
      <protection locked="0"/>
    </xf>
    <xf numFmtId="1" fontId="8" fillId="33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2" fontId="5" fillId="0" borderId="39" xfId="0" applyNumberFormat="1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1" fontId="5" fillId="0" borderId="39" xfId="0" applyNumberFormat="1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2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Border="1" applyAlignment="1">
      <alignment vertical="top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vertical="top"/>
    </xf>
    <xf numFmtId="49" fontId="4" fillId="0" borderId="41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vertical="center"/>
      <protection locked="0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vertical="center"/>
      <protection locked="0"/>
    </xf>
    <xf numFmtId="49" fontId="16" fillId="0" borderId="41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16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49" fontId="16" fillId="0" borderId="4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49" xfId="0" applyNumberFormat="1" applyFont="1" applyBorder="1" applyAlignment="1" applyProtection="1">
      <alignment vertical="center"/>
      <protection locked="0"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4" fillId="0" borderId="50" xfId="0" applyNumberFormat="1" applyFont="1" applyBorder="1" applyAlignment="1" applyProtection="1">
      <alignment vertical="center"/>
      <protection locked="0"/>
    </xf>
    <xf numFmtId="49" fontId="16" fillId="0" borderId="44" xfId="0" applyNumberFormat="1" applyFont="1" applyBorder="1" applyAlignment="1" applyProtection="1">
      <alignment horizontal="center" vertical="center"/>
      <protection/>
    </xf>
    <xf numFmtId="49" fontId="4" fillId="0" borderId="51" xfId="0" applyNumberFormat="1" applyFont="1" applyBorder="1" applyAlignment="1" applyProtection="1">
      <alignment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/>
    </xf>
    <xf numFmtId="49" fontId="4" fillId="0" borderId="52" xfId="0" applyNumberFormat="1" applyFont="1" applyBorder="1" applyAlignment="1" applyProtection="1">
      <alignment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vertical="center"/>
      <protection locked="0"/>
    </xf>
    <xf numFmtId="49" fontId="4" fillId="0" borderId="53" xfId="0" applyNumberFormat="1" applyFont="1" applyBorder="1" applyAlignment="1" applyProtection="1">
      <alignment vertical="center"/>
      <protection locked="0"/>
    </xf>
    <xf numFmtId="49" fontId="4" fillId="0" borderId="54" xfId="0" applyNumberFormat="1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3" fillId="0" borderId="57" xfId="0" applyFont="1" applyBorder="1" applyAlignment="1" applyProtection="1">
      <alignment horizontal="left"/>
      <protection/>
    </xf>
    <xf numFmtId="0" fontId="4" fillId="0" borderId="52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59" xfId="0" applyBorder="1" applyAlignment="1" applyProtection="1">
      <alignment horizontal="center" vertical="top"/>
      <protection locked="0"/>
    </xf>
    <xf numFmtId="0" fontId="0" fillId="0" borderId="60" xfId="0" applyBorder="1" applyAlignment="1" applyProtection="1">
      <alignment horizontal="center" vertical="top"/>
      <protection locked="0"/>
    </xf>
    <xf numFmtId="0" fontId="0" fillId="0" borderId="61" xfId="0" applyBorder="1" applyAlignment="1" applyProtection="1">
      <alignment horizontal="center" vertical="top"/>
      <protection locked="0"/>
    </xf>
    <xf numFmtId="0" fontId="0" fillId="0" borderId="62" xfId="0" applyBorder="1" applyAlignment="1" applyProtection="1">
      <alignment horizontal="center" vertical="top"/>
      <protection locked="0"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top"/>
    </xf>
    <xf numFmtId="49" fontId="7" fillId="0" borderId="63" xfId="0" applyNumberFormat="1" applyFont="1" applyBorder="1" applyAlignment="1" applyProtection="1">
      <alignment horizontal="left" vertical="center"/>
      <protection/>
    </xf>
    <xf numFmtId="49" fontId="7" fillId="0" borderId="64" xfId="0" applyNumberFormat="1" applyFont="1" applyBorder="1" applyAlignment="1" applyProtection="1">
      <alignment horizontal="left" vertical="center"/>
      <protection/>
    </xf>
    <xf numFmtId="49" fontId="7" fillId="0" borderId="65" xfId="0" applyNumberFormat="1" applyFont="1" applyBorder="1" applyAlignment="1" applyProtection="1">
      <alignment horizontal="left" vertical="center"/>
      <protection/>
    </xf>
    <xf numFmtId="49" fontId="4" fillId="0" borderId="66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 vertical="top"/>
      <protection locked="0"/>
    </xf>
    <xf numFmtId="49" fontId="4" fillId="0" borderId="67" xfId="0" applyNumberFormat="1" applyFont="1" applyBorder="1" applyAlignment="1" applyProtection="1">
      <alignment horizontal="center" vertical="top"/>
      <protection locked="0"/>
    </xf>
    <xf numFmtId="49" fontId="4" fillId="0" borderId="68" xfId="0" applyNumberFormat="1" applyFont="1" applyBorder="1" applyAlignment="1" applyProtection="1">
      <alignment horizontal="center" vertical="top"/>
      <protection locked="0"/>
    </xf>
    <xf numFmtId="49" fontId="4" fillId="0" borderId="69" xfId="0" applyNumberFormat="1" applyFont="1" applyBorder="1" applyAlignment="1" applyProtection="1">
      <alignment horizontal="center" vertical="top"/>
      <protection locked="0"/>
    </xf>
    <xf numFmtId="49" fontId="4" fillId="0" borderId="70" xfId="0" applyNumberFormat="1" applyFont="1" applyBorder="1" applyAlignment="1" applyProtection="1">
      <alignment horizontal="center" vertical="top"/>
      <protection locked="0"/>
    </xf>
    <xf numFmtId="49" fontId="13" fillId="0" borderId="0" xfId="0" applyNumberFormat="1" applyFont="1" applyBorder="1" applyAlignment="1" applyProtection="1">
      <alignment horizontal="center" vertical="top"/>
      <protection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top"/>
    </xf>
    <xf numFmtId="49" fontId="17" fillId="0" borderId="0" xfId="0" applyNumberFormat="1" applyFont="1" applyAlignment="1">
      <alignment horizontal="center" vertical="center"/>
    </xf>
    <xf numFmtId="49" fontId="17" fillId="0" borderId="63" xfId="0" applyNumberFormat="1" applyFont="1" applyBorder="1" applyAlignment="1">
      <alignment horizontal="left" vertical="center"/>
    </xf>
    <xf numFmtId="49" fontId="17" fillId="0" borderId="64" xfId="0" applyNumberFormat="1" applyFont="1" applyBorder="1" applyAlignment="1">
      <alignment horizontal="left" vertical="center"/>
    </xf>
    <xf numFmtId="49" fontId="17" fillId="0" borderId="65" xfId="0" applyNumberFormat="1" applyFont="1" applyBorder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7" xfId="0" applyNumberFormat="1" applyFont="1" applyBorder="1" applyAlignment="1">
      <alignment horizontal="left" vertical="center"/>
    </xf>
    <xf numFmtId="49" fontId="4" fillId="0" borderId="68" xfId="0" applyNumberFormat="1" applyFont="1" applyBorder="1" applyAlignment="1">
      <alignment horizontal="left" vertical="center"/>
    </xf>
    <xf numFmtId="49" fontId="4" fillId="0" borderId="69" xfId="0" applyNumberFormat="1" applyFont="1" applyBorder="1" applyAlignment="1">
      <alignment horizontal="left" vertical="center"/>
    </xf>
    <xf numFmtId="49" fontId="4" fillId="0" borderId="70" xfId="0" applyNumberFormat="1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Fechtergebniss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9525</xdr:rowOff>
    </xdr:from>
    <xdr:to>
      <xdr:col>4</xdr:col>
      <xdr:colOff>0</xdr:colOff>
      <xdr:row>2</xdr:row>
      <xdr:rowOff>314325</xdr:rowOff>
    </xdr:to>
    <xdr:sp>
      <xdr:nvSpPr>
        <xdr:cNvPr id="1" name="Gerade Verbindung mit Pfeil 1"/>
        <xdr:cNvSpPr>
          <a:spLocks/>
        </xdr:cNvSpPr>
      </xdr:nvSpPr>
      <xdr:spPr>
        <a:xfrm>
          <a:off x="3514725" y="1190625"/>
          <a:ext cx="762000" cy="304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685800</xdr:colOff>
      <xdr:row>3</xdr:row>
      <xdr:rowOff>266700</xdr:rowOff>
    </xdr:from>
    <xdr:to>
      <xdr:col>3</xdr:col>
      <xdr:colOff>762000</xdr:colOff>
      <xdr:row>4</xdr:row>
      <xdr:rowOff>0</xdr:rowOff>
    </xdr:to>
    <xdr:sp>
      <xdr:nvSpPr>
        <xdr:cNvPr id="2" name="Gerade Verbindung mit Pfeil 2"/>
        <xdr:cNvSpPr>
          <a:spLocks/>
        </xdr:cNvSpPr>
      </xdr:nvSpPr>
      <xdr:spPr>
        <a:xfrm flipV="1">
          <a:off x="3495675" y="2038350"/>
          <a:ext cx="762000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762000</xdr:colOff>
      <xdr:row>6</xdr:row>
      <xdr:rowOff>266700</xdr:rowOff>
    </xdr:to>
    <xdr:sp>
      <xdr:nvSpPr>
        <xdr:cNvPr id="3" name="Gerade Verbindung mit Pfeil 3"/>
        <xdr:cNvSpPr>
          <a:spLocks/>
        </xdr:cNvSpPr>
      </xdr:nvSpPr>
      <xdr:spPr>
        <a:xfrm>
          <a:off x="3495675" y="3543300"/>
          <a:ext cx="762000" cy="2667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666750</xdr:colOff>
      <xdr:row>7</xdr:row>
      <xdr:rowOff>266700</xdr:rowOff>
    </xdr:from>
    <xdr:to>
      <xdr:col>3</xdr:col>
      <xdr:colOff>762000</xdr:colOff>
      <xdr:row>8</xdr:row>
      <xdr:rowOff>0</xdr:rowOff>
    </xdr:to>
    <xdr:sp>
      <xdr:nvSpPr>
        <xdr:cNvPr id="4" name="Gerade Verbindung mit Pfeil 4"/>
        <xdr:cNvSpPr>
          <a:spLocks/>
        </xdr:cNvSpPr>
      </xdr:nvSpPr>
      <xdr:spPr>
        <a:xfrm flipV="1">
          <a:off x="3476625" y="4400550"/>
          <a:ext cx="781050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666750</xdr:colOff>
      <xdr:row>10</xdr:row>
      <xdr:rowOff>0</xdr:rowOff>
    </xdr:from>
    <xdr:to>
      <xdr:col>3</xdr:col>
      <xdr:colOff>762000</xdr:colOff>
      <xdr:row>10</xdr:row>
      <xdr:rowOff>276225</xdr:rowOff>
    </xdr:to>
    <xdr:sp>
      <xdr:nvSpPr>
        <xdr:cNvPr id="5" name="Gerade Verbindung mit Pfeil 5"/>
        <xdr:cNvSpPr>
          <a:spLocks/>
        </xdr:cNvSpPr>
      </xdr:nvSpPr>
      <xdr:spPr>
        <a:xfrm>
          <a:off x="3476625" y="5905500"/>
          <a:ext cx="781050" cy="276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666750</xdr:colOff>
      <xdr:row>11</xdr:row>
      <xdr:rowOff>266700</xdr:rowOff>
    </xdr:from>
    <xdr:to>
      <xdr:col>3</xdr:col>
      <xdr:colOff>762000</xdr:colOff>
      <xdr:row>12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3476625" y="6762750"/>
          <a:ext cx="781050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0</xdr:rowOff>
    </xdr:from>
    <xdr:to>
      <xdr:col>4</xdr:col>
      <xdr:colOff>0</xdr:colOff>
      <xdr:row>14</xdr:row>
      <xdr:rowOff>285750</xdr:rowOff>
    </xdr:to>
    <xdr:sp>
      <xdr:nvSpPr>
        <xdr:cNvPr id="7" name="Gerade Verbindung mit Pfeil 7"/>
        <xdr:cNvSpPr>
          <a:spLocks/>
        </xdr:cNvSpPr>
      </xdr:nvSpPr>
      <xdr:spPr>
        <a:xfrm>
          <a:off x="3476625" y="8267700"/>
          <a:ext cx="800100" cy="285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3</xdr:col>
      <xdr:colOff>762000</xdr:colOff>
      <xdr:row>16</xdr:row>
      <xdr:rowOff>0</xdr:rowOff>
    </xdr:to>
    <xdr:sp>
      <xdr:nvSpPr>
        <xdr:cNvPr id="8" name="Gerade Verbindung mit Pfeil 8"/>
        <xdr:cNvSpPr>
          <a:spLocks/>
        </xdr:cNvSpPr>
      </xdr:nvSpPr>
      <xdr:spPr>
        <a:xfrm flipV="1">
          <a:off x="3495675" y="9124950"/>
          <a:ext cx="762000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6</xdr:col>
      <xdr:colOff>666750</xdr:colOff>
      <xdr:row>3</xdr:row>
      <xdr:rowOff>0</xdr:rowOff>
    </xdr:from>
    <xdr:to>
      <xdr:col>7</xdr:col>
      <xdr:colOff>762000</xdr:colOff>
      <xdr:row>4</xdr:row>
      <xdr:rowOff>314325</xdr:rowOff>
    </xdr:to>
    <xdr:sp>
      <xdr:nvSpPr>
        <xdr:cNvPr id="9" name="Gerade Verbindung mit Pfeil 9"/>
        <xdr:cNvSpPr>
          <a:spLocks/>
        </xdr:cNvSpPr>
      </xdr:nvSpPr>
      <xdr:spPr>
        <a:xfrm>
          <a:off x="7753350" y="1771650"/>
          <a:ext cx="781050" cy="9048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266700</xdr:rowOff>
    </xdr:from>
    <xdr:to>
      <xdr:col>7</xdr:col>
      <xdr:colOff>762000</xdr:colOff>
      <xdr:row>7</xdr:row>
      <xdr:rowOff>0</xdr:rowOff>
    </xdr:to>
    <xdr:sp>
      <xdr:nvSpPr>
        <xdr:cNvPr id="10" name="Gerade Verbindung mit Pfeil 10"/>
        <xdr:cNvSpPr>
          <a:spLocks/>
        </xdr:cNvSpPr>
      </xdr:nvSpPr>
      <xdr:spPr>
        <a:xfrm flipV="1">
          <a:off x="7772400" y="3219450"/>
          <a:ext cx="762000" cy="9144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6</xdr:col>
      <xdr:colOff>666750</xdr:colOff>
      <xdr:row>11</xdr:row>
      <xdr:rowOff>0</xdr:rowOff>
    </xdr:from>
    <xdr:to>
      <xdr:col>8</xdr:col>
      <xdr:colOff>0</xdr:colOff>
      <xdr:row>12</xdr:row>
      <xdr:rowOff>323850</xdr:rowOff>
    </xdr:to>
    <xdr:sp>
      <xdr:nvSpPr>
        <xdr:cNvPr id="11" name="Gerade Verbindung mit Pfeil 11"/>
        <xdr:cNvSpPr>
          <a:spLocks/>
        </xdr:cNvSpPr>
      </xdr:nvSpPr>
      <xdr:spPr>
        <a:xfrm>
          <a:off x="7753350" y="6496050"/>
          <a:ext cx="800100" cy="9144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8</xdr:col>
      <xdr:colOff>0</xdr:colOff>
      <xdr:row>15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 flipV="1">
          <a:off x="7772400" y="7829550"/>
          <a:ext cx="781050" cy="1038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10</xdr:col>
      <xdr:colOff>685800</xdr:colOff>
      <xdr:row>4</xdr:row>
      <xdr:rowOff>590550</xdr:rowOff>
    </xdr:from>
    <xdr:to>
      <xdr:col>12</xdr:col>
      <xdr:colOff>0</xdr:colOff>
      <xdr:row>8</xdr:row>
      <xdr:rowOff>304800</xdr:rowOff>
    </xdr:to>
    <xdr:sp>
      <xdr:nvSpPr>
        <xdr:cNvPr id="13" name="Gerade Verbindung mit Pfeil 13"/>
        <xdr:cNvSpPr>
          <a:spLocks/>
        </xdr:cNvSpPr>
      </xdr:nvSpPr>
      <xdr:spPr>
        <a:xfrm>
          <a:off x="12049125" y="2952750"/>
          <a:ext cx="781050" cy="2076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304800</xdr:rowOff>
    </xdr:from>
    <xdr:to>
      <xdr:col>11</xdr:col>
      <xdr:colOff>752475</xdr:colOff>
      <xdr:row>13</xdr:row>
      <xdr:rowOff>9525</xdr:rowOff>
    </xdr:to>
    <xdr:sp>
      <xdr:nvSpPr>
        <xdr:cNvPr id="14" name="Gerade Verbindung mit Pfeil 14"/>
        <xdr:cNvSpPr>
          <a:spLocks/>
        </xdr:cNvSpPr>
      </xdr:nvSpPr>
      <xdr:spPr>
        <a:xfrm flipV="1">
          <a:off x="12049125" y="5619750"/>
          <a:ext cx="752475" cy="2066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16</xdr:col>
      <xdr:colOff>1019175</xdr:colOff>
      <xdr:row>13</xdr:row>
      <xdr:rowOff>9525</xdr:rowOff>
    </xdr:from>
    <xdr:to>
      <xdr:col>17</xdr:col>
      <xdr:colOff>0</xdr:colOff>
      <xdr:row>13</xdr:row>
      <xdr:rowOff>9525</xdr:rowOff>
    </xdr:to>
    <xdr:sp>
      <xdr:nvSpPr>
        <xdr:cNvPr id="15" name="Gerade Verbindung mit Pfeil 15"/>
        <xdr:cNvSpPr>
          <a:spLocks/>
        </xdr:cNvSpPr>
      </xdr:nvSpPr>
      <xdr:spPr>
        <a:xfrm>
          <a:off x="18364200" y="7686675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9525</xdr:rowOff>
    </xdr:from>
    <xdr:to>
      <xdr:col>8</xdr:col>
      <xdr:colOff>1123950</xdr:colOff>
      <xdr:row>2</xdr:row>
      <xdr:rowOff>361950</xdr:rowOff>
    </xdr:to>
    <xdr:sp>
      <xdr:nvSpPr>
        <xdr:cNvPr id="1" name="Gerade Verbindung mit Pfeil 1"/>
        <xdr:cNvSpPr>
          <a:spLocks/>
        </xdr:cNvSpPr>
      </xdr:nvSpPr>
      <xdr:spPr>
        <a:xfrm>
          <a:off x="11229975" y="1419225"/>
          <a:ext cx="1114425" cy="352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9</xdr:col>
      <xdr:colOff>19050</xdr:colOff>
      <xdr:row>4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V="1">
          <a:off x="11210925" y="2381250"/>
          <a:ext cx="1162050" cy="4476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6</xdr:row>
      <xdr:rowOff>400050</xdr:rowOff>
    </xdr:to>
    <xdr:sp>
      <xdr:nvSpPr>
        <xdr:cNvPr id="3" name="Gerade Verbindung mit Pfeil 3"/>
        <xdr:cNvSpPr>
          <a:spLocks/>
        </xdr:cNvSpPr>
      </xdr:nvSpPr>
      <xdr:spPr>
        <a:xfrm>
          <a:off x="11210925" y="4229100"/>
          <a:ext cx="114300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323850</xdr:rowOff>
    </xdr:from>
    <xdr:to>
      <xdr:col>9</xdr:col>
      <xdr:colOff>0</xdr:colOff>
      <xdr:row>8</xdr:row>
      <xdr:rowOff>9525</xdr:rowOff>
    </xdr:to>
    <xdr:sp>
      <xdr:nvSpPr>
        <xdr:cNvPr id="4" name="Gerade Verbindung mit Pfeil 4"/>
        <xdr:cNvSpPr>
          <a:spLocks/>
        </xdr:cNvSpPr>
      </xdr:nvSpPr>
      <xdr:spPr>
        <a:xfrm flipV="1">
          <a:off x="11210925" y="5257800"/>
          <a:ext cx="1143000" cy="390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1123950</xdr:colOff>
      <xdr:row>10</xdr:row>
      <xdr:rowOff>390525</xdr:rowOff>
    </xdr:to>
    <xdr:sp>
      <xdr:nvSpPr>
        <xdr:cNvPr id="5" name="Gerade Verbindung mit Pfeil 5"/>
        <xdr:cNvSpPr>
          <a:spLocks/>
        </xdr:cNvSpPr>
      </xdr:nvSpPr>
      <xdr:spPr>
        <a:xfrm>
          <a:off x="11210925" y="7048500"/>
          <a:ext cx="1123950" cy="390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304800</xdr:rowOff>
    </xdr:from>
    <xdr:to>
      <xdr:col>9</xdr:col>
      <xdr:colOff>0</xdr:colOff>
      <xdr:row>12</xdr:row>
      <xdr:rowOff>9525</xdr:rowOff>
    </xdr:to>
    <xdr:sp>
      <xdr:nvSpPr>
        <xdr:cNvPr id="6" name="Gerade Verbindung mit Pfeil 6"/>
        <xdr:cNvSpPr>
          <a:spLocks/>
        </xdr:cNvSpPr>
      </xdr:nvSpPr>
      <xdr:spPr>
        <a:xfrm flipV="1">
          <a:off x="11210925" y="8058150"/>
          <a:ext cx="1143000" cy="409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9525</xdr:rowOff>
    </xdr:from>
    <xdr:to>
      <xdr:col>9</xdr:col>
      <xdr:colOff>19050</xdr:colOff>
      <xdr:row>14</xdr:row>
      <xdr:rowOff>342900</xdr:rowOff>
    </xdr:to>
    <xdr:sp>
      <xdr:nvSpPr>
        <xdr:cNvPr id="7" name="Gerade Verbindung mit Pfeil 7"/>
        <xdr:cNvSpPr>
          <a:spLocks/>
        </xdr:cNvSpPr>
      </xdr:nvSpPr>
      <xdr:spPr>
        <a:xfrm>
          <a:off x="11210925" y="9877425"/>
          <a:ext cx="1162050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361950</xdr:rowOff>
    </xdr:from>
    <xdr:to>
      <xdr:col>8</xdr:col>
      <xdr:colOff>1123950</xdr:colOff>
      <xdr:row>16</xdr:row>
      <xdr:rowOff>0</xdr:rowOff>
    </xdr:to>
    <xdr:sp>
      <xdr:nvSpPr>
        <xdr:cNvPr id="8" name="Gerade Verbindung mit Pfeil 8"/>
        <xdr:cNvSpPr>
          <a:spLocks/>
        </xdr:cNvSpPr>
      </xdr:nvSpPr>
      <xdr:spPr>
        <a:xfrm flipV="1">
          <a:off x="11210925" y="10934700"/>
          <a:ext cx="112395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381000</xdr:colOff>
      <xdr:row>20</xdr:row>
      <xdr:rowOff>9525</xdr:rowOff>
    </xdr:from>
    <xdr:to>
      <xdr:col>12</xdr:col>
      <xdr:colOff>990600</xdr:colOff>
      <xdr:row>22</xdr:row>
      <xdr:rowOff>0</xdr:rowOff>
    </xdr:to>
    <xdr:sp>
      <xdr:nvSpPr>
        <xdr:cNvPr id="9" name="Gerade Verbindung mit Pfeil 12"/>
        <xdr:cNvSpPr>
          <a:spLocks/>
        </xdr:cNvSpPr>
      </xdr:nvSpPr>
      <xdr:spPr>
        <a:xfrm flipV="1">
          <a:off x="17278350" y="14106525"/>
          <a:ext cx="609600" cy="1400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19050</xdr:colOff>
      <xdr:row>7</xdr:row>
      <xdr:rowOff>361950</xdr:rowOff>
    </xdr:to>
    <xdr:sp>
      <xdr:nvSpPr>
        <xdr:cNvPr id="10" name="Gerade Verbindung mit Pfeil 13"/>
        <xdr:cNvSpPr>
          <a:spLocks/>
        </xdr:cNvSpPr>
      </xdr:nvSpPr>
      <xdr:spPr>
        <a:xfrm>
          <a:off x="27955875" y="4229100"/>
          <a:ext cx="971550" cy="1066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342900</xdr:rowOff>
    </xdr:from>
    <xdr:to>
      <xdr:col>21</xdr:col>
      <xdr:colOff>0</xdr:colOff>
      <xdr:row>10</xdr:row>
      <xdr:rowOff>0</xdr:rowOff>
    </xdr:to>
    <xdr:sp>
      <xdr:nvSpPr>
        <xdr:cNvPr id="11" name="Gerade Verbindung mit Pfeil 14"/>
        <xdr:cNvSpPr>
          <a:spLocks/>
        </xdr:cNvSpPr>
      </xdr:nvSpPr>
      <xdr:spPr>
        <a:xfrm flipV="1">
          <a:off x="27955875" y="5981700"/>
          <a:ext cx="952500" cy="10668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742950</xdr:colOff>
      <xdr:row>1</xdr:row>
      <xdr:rowOff>695325</xdr:rowOff>
    </xdr:from>
    <xdr:to>
      <xdr:col>5</xdr:col>
      <xdr:colOff>0</xdr:colOff>
      <xdr:row>2</xdr:row>
      <xdr:rowOff>314325</xdr:rowOff>
    </xdr:to>
    <xdr:sp>
      <xdr:nvSpPr>
        <xdr:cNvPr id="12" name="Gerade Verbindung mit Pfeil 16"/>
        <xdr:cNvSpPr>
          <a:spLocks/>
        </xdr:cNvSpPr>
      </xdr:nvSpPr>
      <xdr:spPr>
        <a:xfrm flipH="1">
          <a:off x="5476875" y="1400175"/>
          <a:ext cx="1190625" cy="323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219075</xdr:rowOff>
    </xdr:from>
    <xdr:to>
      <xdr:col>4</xdr:col>
      <xdr:colOff>1143000</xdr:colOff>
      <xdr:row>4</xdr:row>
      <xdr:rowOff>0</xdr:rowOff>
    </xdr:to>
    <xdr:sp>
      <xdr:nvSpPr>
        <xdr:cNvPr id="13" name="Gerade Verbindung mit Pfeil 22"/>
        <xdr:cNvSpPr>
          <a:spLocks/>
        </xdr:cNvSpPr>
      </xdr:nvSpPr>
      <xdr:spPr>
        <a:xfrm flipH="1" flipV="1">
          <a:off x="5524500" y="2333625"/>
          <a:ext cx="1104900" cy="485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476250</xdr:colOff>
      <xdr:row>24</xdr:row>
      <xdr:rowOff>0</xdr:rowOff>
    </xdr:from>
    <xdr:to>
      <xdr:col>4</xdr:col>
      <xdr:colOff>457200</xdr:colOff>
      <xdr:row>24</xdr:row>
      <xdr:rowOff>9525</xdr:rowOff>
    </xdr:to>
    <xdr:sp>
      <xdr:nvSpPr>
        <xdr:cNvPr id="14" name="Gerade Verbindung mit Pfeil 86"/>
        <xdr:cNvSpPr>
          <a:spLocks/>
        </xdr:cNvSpPr>
      </xdr:nvSpPr>
      <xdr:spPr>
        <a:xfrm flipV="1">
          <a:off x="476250" y="16916400"/>
          <a:ext cx="54768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476250</xdr:colOff>
      <xdr:row>3</xdr:row>
      <xdr:rowOff>0</xdr:rowOff>
    </xdr:from>
    <xdr:to>
      <xdr:col>0</xdr:col>
      <xdr:colOff>504825</xdr:colOff>
      <xdr:row>24</xdr:row>
      <xdr:rowOff>9525</xdr:rowOff>
    </xdr:to>
    <xdr:sp>
      <xdr:nvSpPr>
        <xdr:cNvPr id="15" name="Gerade Verbindung mit Pfeil 95"/>
        <xdr:cNvSpPr>
          <a:spLocks/>
        </xdr:cNvSpPr>
      </xdr:nvSpPr>
      <xdr:spPr>
        <a:xfrm flipV="1">
          <a:off x="476250" y="2114550"/>
          <a:ext cx="28575" cy="14811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504825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16" name="Gerade Verbindung mit Pfeil 96"/>
        <xdr:cNvSpPr>
          <a:spLocks/>
        </xdr:cNvSpPr>
      </xdr:nvSpPr>
      <xdr:spPr>
        <a:xfrm>
          <a:off x="504825" y="10572750"/>
          <a:ext cx="447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504825</xdr:colOff>
      <xdr:row>3</xdr:row>
      <xdr:rowOff>0</xdr:rowOff>
    </xdr:from>
    <xdr:to>
      <xdr:col>1</xdr:col>
      <xdr:colOff>0</xdr:colOff>
      <xdr:row>3</xdr:row>
      <xdr:rowOff>9525</xdr:rowOff>
    </xdr:to>
    <xdr:sp>
      <xdr:nvSpPr>
        <xdr:cNvPr id="17" name="Gerade Verbindung mit Pfeil 103"/>
        <xdr:cNvSpPr>
          <a:spLocks/>
        </xdr:cNvSpPr>
      </xdr:nvSpPr>
      <xdr:spPr>
        <a:xfrm flipV="1">
          <a:off x="504825" y="2114550"/>
          <a:ext cx="4476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" name="Gerade Verbindung mit Pfeil 104"/>
        <xdr:cNvSpPr>
          <a:spLocks/>
        </xdr:cNvSpPr>
      </xdr:nvSpPr>
      <xdr:spPr>
        <a:xfrm>
          <a:off x="504825" y="4933950"/>
          <a:ext cx="447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9" name="Gerade Verbindung mit Pfeil 105"/>
        <xdr:cNvSpPr>
          <a:spLocks/>
        </xdr:cNvSpPr>
      </xdr:nvSpPr>
      <xdr:spPr>
        <a:xfrm>
          <a:off x="504825" y="7753350"/>
          <a:ext cx="447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457200</xdr:colOff>
      <xdr:row>22</xdr:row>
      <xdr:rowOff>342900</xdr:rowOff>
    </xdr:from>
    <xdr:to>
      <xdr:col>5</xdr:col>
      <xdr:colOff>0</xdr:colOff>
      <xdr:row>25</xdr:row>
      <xdr:rowOff>342900</xdr:rowOff>
    </xdr:to>
    <xdr:sp>
      <xdr:nvSpPr>
        <xdr:cNvPr id="20" name="Geschweifte Klammer links 203"/>
        <xdr:cNvSpPr>
          <a:spLocks/>
        </xdr:cNvSpPr>
      </xdr:nvSpPr>
      <xdr:spPr>
        <a:xfrm>
          <a:off x="5953125" y="15849600"/>
          <a:ext cx="714375" cy="2114550"/>
        </a:xfrm>
        <a:prstGeom prst="leftBrace">
          <a:avLst>
            <a:gd name="adj" fmla="val -48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571500</xdr:colOff>
      <xdr:row>18</xdr:row>
      <xdr:rowOff>361950</xdr:rowOff>
    </xdr:from>
    <xdr:to>
      <xdr:col>4</xdr:col>
      <xdr:colOff>1171575</xdr:colOff>
      <xdr:row>21</xdr:row>
      <xdr:rowOff>361950</xdr:rowOff>
    </xdr:to>
    <xdr:sp>
      <xdr:nvSpPr>
        <xdr:cNvPr id="21" name="Geschweifte Klammer links 211"/>
        <xdr:cNvSpPr>
          <a:spLocks/>
        </xdr:cNvSpPr>
      </xdr:nvSpPr>
      <xdr:spPr>
        <a:xfrm>
          <a:off x="6067425" y="13049250"/>
          <a:ext cx="600075" cy="2114550"/>
        </a:xfrm>
        <a:prstGeom prst="leftBrace">
          <a:avLst>
            <a:gd name="adj" fmla="val -4782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28575</xdr:colOff>
      <xdr:row>17</xdr:row>
      <xdr:rowOff>285750</xdr:rowOff>
    </xdr:from>
    <xdr:to>
      <xdr:col>4</xdr:col>
      <xdr:colOff>66675</xdr:colOff>
      <xdr:row>20</xdr:row>
      <xdr:rowOff>28575</xdr:rowOff>
    </xdr:to>
    <xdr:sp>
      <xdr:nvSpPr>
        <xdr:cNvPr id="22" name="Gerade Verbindung mit Pfeil 218"/>
        <xdr:cNvSpPr>
          <a:spLocks/>
        </xdr:cNvSpPr>
      </xdr:nvSpPr>
      <xdr:spPr>
        <a:xfrm flipH="1" flipV="1">
          <a:off x="5524500" y="12268200"/>
          <a:ext cx="28575" cy="1857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304800</xdr:rowOff>
    </xdr:from>
    <xdr:to>
      <xdr:col>8</xdr:col>
      <xdr:colOff>552450</xdr:colOff>
      <xdr:row>17</xdr:row>
      <xdr:rowOff>304800</xdr:rowOff>
    </xdr:to>
    <xdr:sp>
      <xdr:nvSpPr>
        <xdr:cNvPr id="23" name="Gerade Verbindung mit Pfeil 220"/>
        <xdr:cNvSpPr>
          <a:spLocks/>
        </xdr:cNvSpPr>
      </xdr:nvSpPr>
      <xdr:spPr>
        <a:xfrm flipV="1">
          <a:off x="5572125" y="12287250"/>
          <a:ext cx="61912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542925</xdr:colOff>
      <xdr:row>3</xdr:row>
      <xdr:rowOff>9525</xdr:rowOff>
    </xdr:from>
    <xdr:to>
      <xdr:col>8</xdr:col>
      <xdr:colOff>590550</xdr:colOff>
      <xdr:row>17</xdr:row>
      <xdr:rowOff>304800</xdr:rowOff>
    </xdr:to>
    <xdr:sp>
      <xdr:nvSpPr>
        <xdr:cNvPr id="24" name="Gerade Verbindung mit Pfeil 232"/>
        <xdr:cNvSpPr>
          <a:spLocks/>
        </xdr:cNvSpPr>
      </xdr:nvSpPr>
      <xdr:spPr>
        <a:xfrm flipV="1">
          <a:off x="11753850" y="2124075"/>
          <a:ext cx="47625" cy="10163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552450</xdr:colOff>
      <xdr:row>15</xdr:row>
      <xdr:rowOff>0</xdr:rowOff>
    </xdr:from>
    <xdr:to>
      <xdr:col>8</xdr:col>
      <xdr:colOff>1123950</xdr:colOff>
      <xdr:row>15</xdr:row>
      <xdr:rowOff>9525</xdr:rowOff>
    </xdr:to>
    <xdr:sp>
      <xdr:nvSpPr>
        <xdr:cNvPr id="25" name="Gerade Verbindung mit Pfeil 233"/>
        <xdr:cNvSpPr>
          <a:spLocks/>
        </xdr:cNvSpPr>
      </xdr:nvSpPr>
      <xdr:spPr>
        <a:xfrm flipV="1">
          <a:off x="11763375" y="10572750"/>
          <a:ext cx="5715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552450</xdr:colOff>
      <xdr:row>3</xdr:row>
      <xdr:rowOff>0</xdr:rowOff>
    </xdr:from>
    <xdr:to>
      <xdr:col>9</xdr:col>
      <xdr:colOff>0</xdr:colOff>
      <xdr:row>3</xdr:row>
      <xdr:rowOff>9525</xdr:rowOff>
    </xdr:to>
    <xdr:sp>
      <xdr:nvSpPr>
        <xdr:cNvPr id="26" name="Gerade Verbindung mit Pfeil 234"/>
        <xdr:cNvSpPr>
          <a:spLocks/>
        </xdr:cNvSpPr>
      </xdr:nvSpPr>
      <xdr:spPr>
        <a:xfrm flipV="1">
          <a:off x="11763375" y="2114550"/>
          <a:ext cx="5905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571500</xdr:colOff>
      <xdr:row>6</xdr:row>
      <xdr:rowOff>695325</xdr:rowOff>
    </xdr:from>
    <xdr:to>
      <xdr:col>8</xdr:col>
      <xdr:colOff>1123950</xdr:colOff>
      <xdr:row>6</xdr:row>
      <xdr:rowOff>695325</xdr:rowOff>
    </xdr:to>
    <xdr:sp>
      <xdr:nvSpPr>
        <xdr:cNvPr id="27" name="Gerade Verbindung mit Pfeil 235"/>
        <xdr:cNvSpPr>
          <a:spLocks/>
        </xdr:cNvSpPr>
      </xdr:nvSpPr>
      <xdr:spPr>
        <a:xfrm>
          <a:off x="11782425" y="4924425"/>
          <a:ext cx="552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552450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28" name="Gerade Verbindung mit Pfeil 236"/>
        <xdr:cNvSpPr>
          <a:spLocks/>
        </xdr:cNvSpPr>
      </xdr:nvSpPr>
      <xdr:spPr>
        <a:xfrm>
          <a:off x="11763375" y="7753350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762000</xdr:colOff>
      <xdr:row>19</xdr:row>
      <xdr:rowOff>0</xdr:rowOff>
    </xdr:from>
    <xdr:to>
      <xdr:col>12</xdr:col>
      <xdr:colOff>381000</xdr:colOff>
      <xdr:row>25</xdr:row>
      <xdr:rowOff>0</xdr:rowOff>
    </xdr:to>
    <xdr:sp>
      <xdr:nvSpPr>
        <xdr:cNvPr id="29" name="Geschweifte Klammer rechts 249"/>
        <xdr:cNvSpPr>
          <a:spLocks/>
        </xdr:cNvSpPr>
      </xdr:nvSpPr>
      <xdr:spPr>
        <a:xfrm>
          <a:off x="16897350" y="13392150"/>
          <a:ext cx="381000" cy="42291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990600</xdr:colOff>
      <xdr:row>18</xdr:row>
      <xdr:rowOff>361950</xdr:rowOff>
    </xdr:from>
    <xdr:to>
      <xdr:col>13</xdr:col>
      <xdr:colOff>19050</xdr:colOff>
      <xdr:row>21</xdr:row>
      <xdr:rowOff>361950</xdr:rowOff>
    </xdr:to>
    <xdr:sp>
      <xdr:nvSpPr>
        <xdr:cNvPr id="30" name="Geschweifte Klammer links 250"/>
        <xdr:cNvSpPr>
          <a:spLocks/>
        </xdr:cNvSpPr>
      </xdr:nvSpPr>
      <xdr:spPr>
        <a:xfrm>
          <a:off x="17887950" y="13049250"/>
          <a:ext cx="47625" cy="2114550"/>
        </a:xfrm>
        <a:prstGeom prst="leftBrace">
          <a:avLst>
            <a:gd name="adj" fmla="val -48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952500</xdr:colOff>
      <xdr:row>14</xdr:row>
      <xdr:rowOff>342900</xdr:rowOff>
    </xdr:from>
    <xdr:to>
      <xdr:col>12</xdr:col>
      <xdr:colOff>1019175</xdr:colOff>
      <xdr:row>17</xdr:row>
      <xdr:rowOff>342900</xdr:rowOff>
    </xdr:to>
    <xdr:sp>
      <xdr:nvSpPr>
        <xdr:cNvPr id="31" name="Geschweifte Klammer links 251"/>
        <xdr:cNvSpPr>
          <a:spLocks/>
        </xdr:cNvSpPr>
      </xdr:nvSpPr>
      <xdr:spPr>
        <a:xfrm>
          <a:off x="17849850" y="10210800"/>
          <a:ext cx="66675" cy="2114550"/>
        </a:xfrm>
        <a:prstGeom prst="leftBrace">
          <a:avLst>
            <a:gd name="adj" fmla="val -48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0</xdr:rowOff>
    </xdr:from>
    <xdr:to>
      <xdr:col>12</xdr:col>
      <xdr:colOff>409575</xdr:colOff>
      <xdr:row>15</xdr:row>
      <xdr:rowOff>0</xdr:rowOff>
    </xdr:to>
    <xdr:sp>
      <xdr:nvSpPr>
        <xdr:cNvPr id="32" name="Geschweifte Klammer rechts 256"/>
        <xdr:cNvSpPr>
          <a:spLocks/>
        </xdr:cNvSpPr>
      </xdr:nvSpPr>
      <xdr:spPr>
        <a:xfrm>
          <a:off x="16916400" y="2114550"/>
          <a:ext cx="400050" cy="84582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409575</xdr:colOff>
      <xdr:row>9</xdr:row>
      <xdr:rowOff>0</xdr:rowOff>
    </xdr:from>
    <xdr:to>
      <xdr:col>12</xdr:col>
      <xdr:colOff>952500</xdr:colOff>
      <xdr:row>15</xdr:row>
      <xdr:rowOff>695325</xdr:rowOff>
    </xdr:to>
    <xdr:sp>
      <xdr:nvSpPr>
        <xdr:cNvPr id="33" name="Gerade Verbindung mit Pfeil 257"/>
        <xdr:cNvSpPr>
          <a:spLocks/>
        </xdr:cNvSpPr>
      </xdr:nvSpPr>
      <xdr:spPr>
        <a:xfrm>
          <a:off x="17306925" y="6343650"/>
          <a:ext cx="542925" cy="4924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17</xdr:col>
      <xdr:colOff>0</xdr:colOff>
      <xdr:row>5</xdr:row>
      <xdr:rowOff>390525</xdr:rowOff>
    </xdr:to>
    <xdr:sp>
      <xdr:nvSpPr>
        <xdr:cNvPr id="34" name="Gerade Verbindung mit Pfeil 265"/>
        <xdr:cNvSpPr>
          <a:spLocks/>
        </xdr:cNvSpPr>
      </xdr:nvSpPr>
      <xdr:spPr>
        <a:xfrm>
          <a:off x="22459950" y="3562350"/>
          <a:ext cx="952500" cy="352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314325</xdr:rowOff>
    </xdr:from>
    <xdr:to>
      <xdr:col>17</xdr:col>
      <xdr:colOff>19050</xdr:colOff>
      <xdr:row>7</xdr:row>
      <xdr:rowOff>0</xdr:rowOff>
    </xdr:to>
    <xdr:sp>
      <xdr:nvSpPr>
        <xdr:cNvPr id="35" name="Gerade Verbindung mit Pfeil 267"/>
        <xdr:cNvSpPr>
          <a:spLocks/>
        </xdr:cNvSpPr>
      </xdr:nvSpPr>
      <xdr:spPr>
        <a:xfrm flipV="1">
          <a:off x="22459950" y="4543425"/>
          <a:ext cx="971550" cy="390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9</xdr:row>
      <xdr:rowOff>342900</xdr:rowOff>
    </xdr:to>
    <xdr:sp>
      <xdr:nvSpPr>
        <xdr:cNvPr id="36" name="Gerade Verbindung mit Pfeil 270"/>
        <xdr:cNvSpPr>
          <a:spLocks/>
        </xdr:cNvSpPr>
      </xdr:nvSpPr>
      <xdr:spPr>
        <a:xfrm>
          <a:off x="22459950" y="6343650"/>
          <a:ext cx="95250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304800</xdr:rowOff>
    </xdr:from>
    <xdr:to>
      <xdr:col>17</xdr:col>
      <xdr:colOff>19050</xdr:colOff>
      <xdr:row>11</xdr:row>
      <xdr:rowOff>0</xdr:rowOff>
    </xdr:to>
    <xdr:sp>
      <xdr:nvSpPr>
        <xdr:cNvPr id="37" name="Gerade Verbindung mit Pfeil 273"/>
        <xdr:cNvSpPr>
          <a:spLocks/>
        </xdr:cNvSpPr>
      </xdr:nvSpPr>
      <xdr:spPr>
        <a:xfrm flipV="1">
          <a:off x="22459950" y="7353300"/>
          <a:ext cx="971550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14</xdr:col>
      <xdr:colOff>933450</xdr:colOff>
      <xdr:row>12</xdr:row>
      <xdr:rowOff>400050</xdr:rowOff>
    </xdr:from>
    <xdr:to>
      <xdr:col>14</xdr:col>
      <xdr:colOff>2352675</xdr:colOff>
      <xdr:row>13</xdr:row>
      <xdr:rowOff>552450</xdr:rowOff>
    </xdr:to>
    <xdr:sp>
      <xdr:nvSpPr>
        <xdr:cNvPr id="38" name="Pfeil nach oben 278"/>
        <xdr:cNvSpPr>
          <a:spLocks/>
        </xdr:cNvSpPr>
      </xdr:nvSpPr>
      <xdr:spPr>
        <a:xfrm>
          <a:off x="19611975" y="8858250"/>
          <a:ext cx="1419225" cy="857250"/>
        </a:xfrm>
        <a:prstGeom prst="upArrow">
          <a:avLst>
            <a:gd name="adj" fmla="val 0"/>
          </a:avLst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9525</xdr:rowOff>
    </xdr:from>
    <xdr:to>
      <xdr:col>8</xdr:col>
      <xdr:colOff>838200</xdr:colOff>
      <xdr:row>24</xdr:row>
      <xdr:rowOff>0</xdr:rowOff>
    </xdr:to>
    <xdr:sp>
      <xdr:nvSpPr>
        <xdr:cNvPr id="39" name="Pfeil nach rechts 287"/>
        <xdr:cNvSpPr>
          <a:spLocks/>
        </xdr:cNvSpPr>
      </xdr:nvSpPr>
      <xdr:spPr>
        <a:xfrm>
          <a:off x="11306175" y="14106525"/>
          <a:ext cx="742950" cy="2809875"/>
        </a:xfrm>
        <a:prstGeom prst="rightArrow">
          <a:avLst>
            <a:gd name="adj" fmla="val 0"/>
          </a:avLst>
        </a:prstGeom>
        <a:solidFill>
          <a:srgbClr val="D9D9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762000</xdr:colOff>
      <xdr:row>21</xdr:row>
      <xdr:rowOff>0</xdr:rowOff>
    </xdr:from>
    <xdr:to>
      <xdr:col>12</xdr:col>
      <xdr:colOff>190500</xdr:colOff>
      <xdr:row>21</xdr:row>
      <xdr:rowOff>0</xdr:rowOff>
    </xdr:to>
    <xdr:sp>
      <xdr:nvSpPr>
        <xdr:cNvPr id="40" name="Gerade Verbindung mit Pfeil 291"/>
        <xdr:cNvSpPr>
          <a:spLocks/>
        </xdr:cNvSpPr>
      </xdr:nvSpPr>
      <xdr:spPr>
        <a:xfrm>
          <a:off x="16897350" y="14801850"/>
          <a:ext cx="1905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11</xdr:col>
      <xdr:colOff>762000</xdr:colOff>
      <xdr:row>23</xdr:row>
      <xdr:rowOff>9525</xdr:rowOff>
    </xdr:from>
    <xdr:to>
      <xdr:col>12</xdr:col>
      <xdr:colOff>171450</xdr:colOff>
      <xdr:row>23</xdr:row>
      <xdr:rowOff>9525</xdr:rowOff>
    </xdr:to>
    <xdr:sp>
      <xdr:nvSpPr>
        <xdr:cNvPr id="41" name="Gerade Verbindung mit Pfeil 292"/>
        <xdr:cNvSpPr>
          <a:spLocks/>
        </xdr:cNvSpPr>
      </xdr:nvSpPr>
      <xdr:spPr>
        <a:xfrm>
          <a:off x="16897350" y="16221075"/>
          <a:ext cx="171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9525</xdr:rowOff>
    </xdr:from>
    <xdr:to>
      <xdr:col>12</xdr:col>
      <xdr:colOff>209550</xdr:colOff>
      <xdr:row>7</xdr:row>
      <xdr:rowOff>9525</xdr:rowOff>
    </xdr:to>
    <xdr:sp>
      <xdr:nvSpPr>
        <xdr:cNvPr id="42" name="Gerade Verbindung mit Pfeil 301"/>
        <xdr:cNvSpPr>
          <a:spLocks/>
        </xdr:cNvSpPr>
      </xdr:nvSpPr>
      <xdr:spPr>
        <a:xfrm>
          <a:off x="16897350" y="4943475"/>
          <a:ext cx="209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0</xdr:rowOff>
    </xdr:from>
    <xdr:to>
      <xdr:col>12</xdr:col>
      <xdr:colOff>219075</xdr:colOff>
      <xdr:row>11</xdr:row>
      <xdr:rowOff>0</xdr:rowOff>
    </xdr:to>
    <xdr:sp>
      <xdr:nvSpPr>
        <xdr:cNvPr id="43" name="Gerade Verbindung mit Pfeil 302"/>
        <xdr:cNvSpPr>
          <a:spLocks/>
        </xdr:cNvSpPr>
      </xdr:nvSpPr>
      <xdr:spPr>
        <a:xfrm>
          <a:off x="16916400" y="7753350"/>
          <a:ext cx="209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28575</xdr:rowOff>
    </xdr:from>
    <xdr:to>
      <xdr:col>4</xdr:col>
      <xdr:colOff>590550</xdr:colOff>
      <xdr:row>20</xdr:row>
      <xdr:rowOff>28575</xdr:rowOff>
    </xdr:to>
    <xdr:sp>
      <xdr:nvSpPr>
        <xdr:cNvPr id="44" name="Gerade Verbindung mit Pfeil 94"/>
        <xdr:cNvSpPr>
          <a:spLocks/>
        </xdr:cNvSpPr>
      </xdr:nvSpPr>
      <xdr:spPr>
        <a:xfrm>
          <a:off x="5524500" y="14125575"/>
          <a:ext cx="5524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85725</xdr:rowOff>
    </xdr:from>
    <xdr:to>
      <xdr:col>4</xdr:col>
      <xdr:colOff>1057275</xdr:colOff>
      <xdr:row>6</xdr:row>
      <xdr:rowOff>428625</xdr:rowOff>
    </xdr:to>
    <xdr:sp>
      <xdr:nvSpPr>
        <xdr:cNvPr id="45" name="Gerade Verbindung mit Pfeil 16"/>
        <xdr:cNvSpPr>
          <a:spLocks/>
        </xdr:cNvSpPr>
      </xdr:nvSpPr>
      <xdr:spPr>
        <a:xfrm flipH="1">
          <a:off x="5514975" y="4314825"/>
          <a:ext cx="104775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38100</xdr:rowOff>
    </xdr:from>
    <xdr:to>
      <xdr:col>4</xdr:col>
      <xdr:colOff>1095375</xdr:colOff>
      <xdr:row>10</xdr:row>
      <xdr:rowOff>457200</xdr:rowOff>
    </xdr:to>
    <xdr:sp>
      <xdr:nvSpPr>
        <xdr:cNvPr id="46" name="Gerade Verbindung mit Pfeil 16"/>
        <xdr:cNvSpPr>
          <a:spLocks/>
        </xdr:cNvSpPr>
      </xdr:nvSpPr>
      <xdr:spPr>
        <a:xfrm flipH="1">
          <a:off x="5448300" y="7086600"/>
          <a:ext cx="1143000" cy="419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676275</xdr:rowOff>
    </xdr:from>
    <xdr:to>
      <xdr:col>5</xdr:col>
      <xdr:colOff>47625</xdr:colOff>
      <xdr:row>14</xdr:row>
      <xdr:rowOff>342900</xdr:rowOff>
    </xdr:to>
    <xdr:sp>
      <xdr:nvSpPr>
        <xdr:cNvPr id="47" name="Gerade Verbindung mit Pfeil 16"/>
        <xdr:cNvSpPr>
          <a:spLocks/>
        </xdr:cNvSpPr>
      </xdr:nvSpPr>
      <xdr:spPr>
        <a:xfrm flipH="1">
          <a:off x="5495925" y="9839325"/>
          <a:ext cx="1219200" cy="371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361950</xdr:rowOff>
    </xdr:from>
    <xdr:to>
      <xdr:col>5</xdr:col>
      <xdr:colOff>19050</xdr:colOff>
      <xdr:row>8</xdr:row>
      <xdr:rowOff>38100</xdr:rowOff>
    </xdr:to>
    <xdr:sp>
      <xdr:nvSpPr>
        <xdr:cNvPr id="48" name="Gerade Verbindung mit Pfeil 22"/>
        <xdr:cNvSpPr>
          <a:spLocks/>
        </xdr:cNvSpPr>
      </xdr:nvSpPr>
      <xdr:spPr>
        <a:xfrm flipH="1" flipV="1">
          <a:off x="5562600" y="5295900"/>
          <a:ext cx="1123950" cy="381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304800</xdr:rowOff>
    </xdr:from>
    <xdr:to>
      <xdr:col>5</xdr:col>
      <xdr:colOff>0</xdr:colOff>
      <xdr:row>12</xdr:row>
      <xdr:rowOff>0</xdr:rowOff>
    </xdr:to>
    <xdr:sp>
      <xdr:nvSpPr>
        <xdr:cNvPr id="49" name="Gerade Verbindung mit Pfeil 22"/>
        <xdr:cNvSpPr>
          <a:spLocks/>
        </xdr:cNvSpPr>
      </xdr:nvSpPr>
      <xdr:spPr>
        <a:xfrm flipH="1" flipV="1">
          <a:off x="5495925" y="8058150"/>
          <a:ext cx="1171575" cy="400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400050</xdr:rowOff>
    </xdr:from>
    <xdr:to>
      <xdr:col>4</xdr:col>
      <xdr:colOff>1152525</xdr:colOff>
      <xdr:row>16</xdr:row>
      <xdr:rowOff>9525</xdr:rowOff>
    </xdr:to>
    <xdr:sp>
      <xdr:nvSpPr>
        <xdr:cNvPr id="50" name="Gerade Verbindung mit Pfeil 22"/>
        <xdr:cNvSpPr>
          <a:spLocks/>
        </xdr:cNvSpPr>
      </xdr:nvSpPr>
      <xdr:spPr>
        <a:xfrm flipH="1" flipV="1">
          <a:off x="5524500" y="10972800"/>
          <a:ext cx="1123950" cy="3143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A1">
      <selection activeCell="C19" sqref="C19"/>
    </sheetView>
  </sheetViews>
  <sheetFormatPr defaultColWidth="10.69921875" defaultRowHeight="14.25"/>
  <cols>
    <col min="1" max="1" width="24" style="1" customWidth="1"/>
    <col min="2" max="22" width="5.69921875" style="1" customWidth="1"/>
    <col min="23" max="23" width="11.19921875" style="1" bestFit="1" customWidth="1"/>
    <col min="24" max="24" width="11" style="1" bestFit="1" customWidth="1"/>
    <col min="25" max="25" width="9.5" style="1" bestFit="1" customWidth="1"/>
    <col min="26" max="27" width="8.5" style="1" bestFit="1" customWidth="1"/>
    <col min="28" max="28" width="10" style="1" bestFit="1" customWidth="1"/>
    <col min="29" max="29" width="1" style="1" customWidth="1"/>
    <col min="30" max="16384" width="10.69921875" style="1" customWidth="1"/>
  </cols>
  <sheetData>
    <row r="1" spans="1:28" s="2" customFormat="1" ht="27" customHeight="1" thickBot="1">
      <c r="A1" s="39" t="s">
        <v>0</v>
      </c>
      <c r="B1" s="40" t="s">
        <v>1</v>
      </c>
      <c r="C1" s="41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  <c r="J1" s="42">
        <v>8</v>
      </c>
      <c r="K1" s="42">
        <v>9</v>
      </c>
      <c r="L1" s="42">
        <v>10</v>
      </c>
      <c r="M1" s="42">
        <v>11</v>
      </c>
      <c r="N1" s="42">
        <v>12</v>
      </c>
      <c r="O1" s="42">
        <v>13</v>
      </c>
      <c r="P1" s="42">
        <v>14</v>
      </c>
      <c r="Q1" s="42">
        <v>15</v>
      </c>
      <c r="R1" s="42">
        <v>16</v>
      </c>
      <c r="S1" s="42">
        <v>17</v>
      </c>
      <c r="T1" s="42">
        <v>18</v>
      </c>
      <c r="U1" s="42">
        <v>19</v>
      </c>
      <c r="V1" s="43">
        <v>20</v>
      </c>
      <c r="W1" s="44" t="s">
        <v>2</v>
      </c>
      <c r="X1" s="45" t="s">
        <v>3</v>
      </c>
      <c r="Y1" s="45" t="s">
        <v>4</v>
      </c>
      <c r="Z1" s="45" t="s">
        <v>5</v>
      </c>
      <c r="AA1" s="45" t="s">
        <v>6</v>
      </c>
      <c r="AB1" s="46" t="s">
        <v>7</v>
      </c>
    </row>
    <row r="2" spans="1:29" s="2" customFormat="1" ht="27.75" customHeight="1" thickTop="1">
      <c r="A2" s="47"/>
      <c r="B2" s="3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7">
        <f aca="true" ca="1" t="shared" si="0" ref="W2:W21">IF(A2&lt;&gt;"",IF(INDIRECT("C"&amp;B2+1)&gt;INDIRECT(CHAR(66+B2)&amp;2),1,0)+IF(INDIRECT("D"&amp;B2+1)&gt;INDIRECT(CHAR(66+B2)&amp;3),1,0)+IF(INDIRECT("E"&amp;B2+1)&gt;INDIRECT(CHAR(66+B2)&amp;4),1,0)+IF(INDIRECT("F"&amp;B2+1)&gt;INDIRECT(CHAR(66+B2)&amp;5),1,0)+IF(INDIRECT("G"&amp;B2+1)&gt;INDIRECT(CHAR(66+B2)&amp;6),1,0)+IF(INDIRECT("H"&amp;B2+1)&gt;INDIRECT(CHAR(66+B2)&amp;7),1,0)+IF(INDIRECT("I"&amp;B2+1)&gt;INDIRECT(CHAR(66+B2)&amp;8),1,0)+IF(INDIRECT("J"&amp;B2+1)&gt;INDIRECT(CHAR(66+B2)&amp;9),1,0)+IF(INDIRECT("K"&amp;B2+1)&gt;INDIRECT(CHAR(66+B2)&amp;10),1,0)+IF(INDIRECT("L"&amp;B2+1)&gt;INDIRECT(CHAR(66+B2)&amp;11),1,0)+IF(INDIRECT("M"&amp;B2+1)&gt;INDIRECT(CHAR(66+B2)&amp;12),1,0)+IF(INDIRECT("N"&amp;B2+1)&gt;INDIRECT(CHAR(66+B2)&amp;13),1,0)+IF(INDIRECT("O"&amp;B2+1)&gt;INDIRECT(CHAR(66+B2)&amp;14),1,0)+IF(INDIRECT("P"&amp;B2+1)&gt;INDIRECT(CHAR(66+B2)&amp;15),1,0)+IF(INDIRECT("Q"&amp;B2+1)&gt;INDIRECT(CHAR(66+B2)&amp;16),1,0)+IF(INDIRECT("R"&amp;B2+1)&gt;INDIRECT(CHAR(66+B2)&amp;17),1,0)+IF(INDIRECT("S"&amp;B2+1)&gt;INDIRECT(CHAR(66+B2)&amp;18),1,0)+IF(INDIRECT("T"&amp;B2+1)&gt;INDIRECT(CHAR(66+B2)&amp;19),1,0)+IF(INDIRECT("U"&amp;B2+1)&gt;INDIRECT(CHAR(66+B2)&amp;20),1,0)+IF(INDIRECT("V"&amp;B2+1)&gt;INDIRECT(CHAR(66+B2)&amp;21),1,0),"")</f>
      </c>
      <c r="X2" s="8">
        <f aca="true" t="shared" si="1" ref="X2:X21">IF(A2&lt;&gt;"",IF(COUNT(C2:V2)&gt;0,W2/COUNT(C2:V2),""),"")</f>
      </c>
      <c r="Y2" s="9">
        <f aca="true" t="shared" si="2" ref="Y2:Y21">IF(A2&lt;&gt;"",SUM(C2:V2),"")</f>
      </c>
      <c r="Z2" s="10">
        <f ca="1">IF(A2&lt;&gt;"",SUM(INDIRECT(CHAR(66+B2)&amp;2):INDIRECT(CHAR(66+B2)&amp;21)),"")</f>
      </c>
      <c r="AA2" s="9">
        <f aca="true" t="shared" si="3" ref="AA2:AA21">IF(A2&lt;&gt;"",Y2-Z2,"")</f>
      </c>
      <c r="AB2" s="48">
        <f aca="true" t="shared" si="4" ref="AB2:AB21">IF(COUNT(C2:V2)&gt;0,RANK(AC2,AC$2:AC$21),"")</f>
      </c>
      <c r="AC2" s="2">
        <f aca="true" t="shared" si="5" ref="AC2:AC21">IF(A2&lt;&gt;"",W2*10000+AA2*100+Y2,-1000000)</f>
        <v>-1000000</v>
      </c>
    </row>
    <row r="3" spans="1:29" s="2" customFormat="1" ht="27" customHeight="1">
      <c r="A3" s="49"/>
      <c r="B3" s="11">
        <v>2</v>
      </c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7">
        <f ca="1" t="shared" si="0"/>
      </c>
      <c r="X3" s="8">
        <f t="shared" si="1"/>
      </c>
      <c r="Y3" s="9">
        <f t="shared" si="2"/>
      </c>
      <c r="Z3" s="10">
        <f ca="1">IF(A3&lt;&gt;"",SUM(INDIRECT(CHAR(66+B3)&amp;2):INDIRECT(CHAR(66+B3)&amp;21)),"")</f>
      </c>
      <c r="AA3" s="9">
        <f t="shared" si="3"/>
      </c>
      <c r="AB3" s="48">
        <f t="shared" si="4"/>
      </c>
      <c r="AC3" s="2">
        <f t="shared" si="5"/>
        <v>-1000000</v>
      </c>
    </row>
    <row r="4" spans="1:29" s="2" customFormat="1" ht="27" customHeight="1">
      <c r="A4" s="49"/>
      <c r="B4" s="11">
        <v>3</v>
      </c>
      <c r="C4" s="12"/>
      <c r="D4" s="14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7">
        <f ca="1" t="shared" si="0"/>
      </c>
      <c r="X4" s="8">
        <f t="shared" si="1"/>
      </c>
      <c r="Y4" s="9">
        <f t="shared" si="2"/>
      </c>
      <c r="Z4" s="10">
        <f ca="1">IF(A4&lt;&gt;"",SUM(INDIRECT(CHAR(66+B4)&amp;2):INDIRECT(CHAR(66+B4)&amp;21)),"")</f>
      </c>
      <c r="AA4" s="9">
        <f t="shared" si="3"/>
      </c>
      <c r="AB4" s="48">
        <f t="shared" si="4"/>
      </c>
      <c r="AC4" s="2">
        <f t="shared" si="5"/>
        <v>-1000000</v>
      </c>
    </row>
    <row r="5" spans="1:29" s="2" customFormat="1" ht="27" customHeight="1">
      <c r="A5" s="49"/>
      <c r="B5" s="11">
        <v>4</v>
      </c>
      <c r="C5" s="12"/>
      <c r="D5" s="14"/>
      <c r="E5" s="14"/>
      <c r="F5" s="13"/>
      <c r="G5" s="14"/>
      <c r="H5" s="14"/>
      <c r="I5" s="14"/>
      <c r="J5" s="14"/>
      <c r="K5" s="14"/>
      <c r="L5" s="14"/>
      <c r="M5" s="14"/>
      <c r="N5" s="16"/>
      <c r="O5" s="14"/>
      <c r="P5" s="14"/>
      <c r="Q5" s="14"/>
      <c r="R5" s="14"/>
      <c r="S5" s="14"/>
      <c r="T5" s="14"/>
      <c r="U5" s="14"/>
      <c r="V5" s="15"/>
      <c r="W5" s="7">
        <f ca="1" t="shared" si="0"/>
      </c>
      <c r="X5" s="8">
        <f t="shared" si="1"/>
      </c>
      <c r="Y5" s="9">
        <f t="shared" si="2"/>
      </c>
      <c r="Z5" s="10">
        <f ca="1">IF(A5&lt;&gt;"",SUM(INDIRECT(CHAR(66+B5)&amp;2):INDIRECT(CHAR(66+B5)&amp;21)),"")</f>
      </c>
      <c r="AA5" s="9">
        <f t="shared" si="3"/>
      </c>
      <c r="AB5" s="48">
        <f t="shared" si="4"/>
      </c>
      <c r="AC5" s="2">
        <f t="shared" si="5"/>
        <v>-1000000</v>
      </c>
    </row>
    <row r="6" spans="1:29" s="2" customFormat="1" ht="27" customHeight="1">
      <c r="A6" s="49"/>
      <c r="B6" s="11">
        <v>5</v>
      </c>
      <c r="C6" s="12"/>
      <c r="D6" s="14"/>
      <c r="E6" s="14"/>
      <c r="F6" s="14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/>
      <c r="W6" s="7">
        <f ca="1" t="shared" si="0"/>
      </c>
      <c r="X6" s="8">
        <f t="shared" si="1"/>
      </c>
      <c r="Y6" s="9">
        <f t="shared" si="2"/>
      </c>
      <c r="Z6" s="10">
        <f ca="1">IF(A6&lt;&gt;"",SUM(INDIRECT(CHAR(66+B6)&amp;2):INDIRECT(CHAR(66+B6)&amp;21)),"")</f>
      </c>
      <c r="AA6" s="9">
        <f t="shared" si="3"/>
      </c>
      <c r="AB6" s="48">
        <f t="shared" si="4"/>
      </c>
      <c r="AC6" s="2">
        <f t="shared" si="5"/>
        <v>-1000000</v>
      </c>
    </row>
    <row r="7" spans="1:29" s="2" customFormat="1" ht="27" customHeight="1">
      <c r="A7" s="49"/>
      <c r="B7" s="11">
        <v>6</v>
      </c>
      <c r="C7" s="12"/>
      <c r="D7" s="14"/>
      <c r="E7" s="14"/>
      <c r="F7" s="14"/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5"/>
      <c r="W7" s="7">
        <f ca="1" t="shared" si="0"/>
      </c>
      <c r="X7" s="8">
        <f t="shared" si="1"/>
      </c>
      <c r="Y7" s="9">
        <f t="shared" si="2"/>
      </c>
      <c r="Z7" s="10">
        <f ca="1">IF(A7&lt;&gt;"",SUM(INDIRECT(CHAR(66+B7)&amp;2):INDIRECT(CHAR(66+B7)&amp;21)),"")</f>
      </c>
      <c r="AA7" s="9">
        <f t="shared" si="3"/>
      </c>
      <c r="AB7" s="48">
        <f t="shared" si="4"/>
      </c>
      <c r="AC7" s="2">
        <f t="shared" si="5"/>
        <v>-1000000</v>
      </c>
    </row>
    <row r="8" spans="1:29" s="2" customFormat="1" ht="27" customHeight="1">
      <c r="A8" s="49"/>
      <c r="B8" s="11">
        <v>7</v>
      </c>
      <c r="C8" s="12"/>
      <c r="D8" s="14"/>
      <c r="E8" s="14"/>
      <c r="F8" s="14"/>
      <c r="G8" s="14"/>
      <c r="H8" s="14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  <c r="W8" s="7">
        <f ca="1" t="shared" si="0"/>
      </c>
      <c r="X8" s="8">
        <f t="shared" si="1"/>
      </c>
      <c r="Y8" s="9">
        <f t="shared" si="2"/>
      </c>
      <c r="Z8" s="10">
        <f ca="1">IF(A8&lt;&gt;"",SUM(INDIRECT(CHAR(66+B8)&amp;2):INDIRECT(CHAR(66+B8)&amp;21)),"")</f>
      </c>
      <c r="AA8" s="9">
        <f t="shared" si="3"/>
      </c>
      <c r="AB8" s="48">
        <f t="shared" si="4"/>
      </c>
      <c r="AC8" s="2">
        <f t="shared" si="5"/>
        <v>-1000000</v>
      </c>
    </row>
    <row r="9" spans="1:29" s="2" customFormat="1" ht="27" customHeight="1">
      <c r="A9" s="49"/>
      <c r="B9" s="11">
        <v>8</v>
      </c>
      <c r="C9" s="12"/>
      <c r="D9" s="14"/>
      <c r="E9" s="14"/>
      <c r="F9" s="14"/>
      <c r="G9" s="14"/>
      <c r="H9" s="14"/>
      <c r="I9" s="14"/>
      <c r="J9" s="13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5"/>
      <c r="W9" s="7">
        <f ca="1" t="shared" si="0"/>
      </c>
      <c r="X9" s="8">
        <f t="shared" si="1"/>
      </c>
      <c r="Y9" s="9">
        <f t="shared" si="2"/>
      </c>
      <c r="Z9" s="10">
        <f ca="1">IF(A9&lt;&gt;"",SUM(INDIRECT(CHAR(66+B9)&amp;2):INDIRECT(CHAR(66+B9)&amp;21)),"")</f>
      </c>
      <c r="AA9" s="9">
        <f t="shared" si="3"/>
      </c>
      <c r="AB9" s="48">
        <f t="shared" si="4"/>
      </c>
      <c r="AC9" s="2">
        <f t="shared" si="5"/>
        <v>-1000000</v>
      </c>
    </row>
    <row r="10" spans="1:29" s="2" customFormat="1" ht="27" customHeight="1">
      <c r="A10" s="49"/>
      <c r="B10" s="11">
        <v>9</v>
      </c>
      <c r="C10" s="12"/>
      <c r="D10" s="14"/>
      <c r="E10" s="14"/>
      <c r="F10" s="14"/>
      <c r="G10" s="14"/>
      <c r="H10" s="14"/>
      <c r="I10" s="14"/>
      <c r="J10" s="14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7">
        <f ca="1" t="shared" si="0"/>
      </c>
      <c r="X10" s="8">
        <f t="shared" si="1"/>
      </c>
      <c r="Y10" s="9">
        <f t="shared" si="2"/>
      </c>
      <c r="Z10" s="10">
        <f ca="1">IF(A10&lt;&gt;"",SUM(INDIRECT(CHAR(66+B10)&amp;2):INDIRECT(CHAR(66+B10)&amp;21)),"")</f>
      </c>
      <c r="AA10" s="9">
        <f t="shared" si="3"/>
      </c>
      <c r="AB10" s="48">
        <f t="shared" si="4"/>
      </c>
      <c r="AC10" s="2">
        <f t="shared" si="5"/>
        <v>-1000000</v>
      </c>
    </row>
    <row r="11" spans="1:29" s="2" customFormat="1" ht="27" customHeight="1">
      <c r="A11" s="49"/>
      <c r="B11" s="11">
        <v>10</v>
      </c>
      <c r="C11" s="12"/>
      <c r="D11" s="14"/>
      <c r="E11" s="14"/>
      <c r="F11" s="14"/>
      <c r="G11" s="14"/>
      <c r="H11" s="14"/>
      <c r="I11" s="14"/>
      <c r="J11" s="14"/>
      <c r="K11" s="14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7">
        <f ca="1" t="shared" si="0"/>
      </c>
      <c r="X11" s="8">
        <f t="shared" si="1"/>
      </c>
      <c r="Y11" s="9">
        <f t="shared" si="2"/>
      </c>
      <c r="Z11" s="10">
        <f ca="1">IF(A11&lt;&gt;"",SUM(INDIRECT(CHAR(66+B11)&amp;2):INDIRECT(CHAR(66+B11)&amp;21)),"")</f>
      </c>
      <c r="AA11" s="9">
        <f t="shared" si="3"/>
      </c>
      <c r="AB11" s="48">
        <f t="shared" si="4"/>
      </c>
      <c r="AC11" s="2">
        <f t="shared" si="5"/>
        <v>-1000000</v>
      </c>
    </row>
    <row r="12" spans="1:29" s="2" customFormat="1" ht="27" customHeight="1">
      <c r="A12" s="49"/>
      <c r="B12" s="11">
        <v>11</v>
      </c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3"/>
      <c r="N12" s="14"/>
      <c r="O12" s="14"/>
      <c r="P12" s="14"/>
      <c r="Q12" s="14"/>
      <c r="R12" s="14"/>
      <c r="S12" s="14"/>
      <c r="T12" s="14"/>
      <c r="U12" s="14"/>
      <c r="V12" s="15"/>
      <c r="W12" s="7">
        <f ca="1" t="shared" si="0"/>
      </c>
      <c r="X12" s="8">
        <f t="shared" si="1"/>
      </c>
      <c r="Y12" s="9">
        <f t="shared" si="2"/>
      </c>
      <c r="Z12" s="10">
        <f ca="1">IF(A12&lt;&gt;"",SUM(INDIRECT(CHAR(66+B12)&amp;2):INDIRECT(CHAR(66+B12)&amp;21)),"")</f>
      </c>
      <c r="AA12" s="9">
        <f t="shared" si="3"/>
      </c>
      <c r="AB12" s="48">
        <f t="shared" si="4"/>
      </c>
      <c r="AC12" s="2">
        <f t="shared" si="5"/>
        <v>-1000000</v>
      </c>
    </row>
    <row r="13" spans="1:29" s="2" customFormat="1" ht="27" customHeight="1">
      <c r="A13" s="49"/>
      <c r="B13" s="11">
        <v>12</v>
      </c>
      <c r="C13" s="1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4"/>
      <c r="P13" s="14"/>
      <c r="Q13" s="14"/>
      <c r="R13" s="14"/>
      <c r="S13" s="14"/>
      <c r="T13" s="14"/>
      <c r="U13" s="14"/>
      <c r="V13" s="15"/>
      <c r="W13" s="7">
        <f ca="1" t="shared" si="0"/>
      </c>
      <c r="X13" s="8">
        <f t="shared" si="1"/>
      </c>
      <c r="Y13" s="9">
        <f t="shared" si="2"/>
      </c>
      <c r="Z13" s="10">
        <f ca="1">IF(A13&lt;&gt;"",SUM(INDIRECT(CHAR(66+B13)&amp;2):INDIRECT(CHAR(66+B13)&amp;21)),"")</f>
      </c>
      <c r="AA13" s="9">
        <f t="shared" si="3"/>
      </c>
      <c r="AB13" s="48">
        <f t="shared" si="4"/>
      </c>
      <c r="AC13" s="2">
        <f t="shared" si="5"/>
        <v>-1000000</v>
      </c>
    </row>
    <row r="14" spans="1:29" s="2" customFormat="1" ht="27" customHeight="1">
      <c r="A14" s="49"/>
      <c r="B14" s="11">
        <v>13</v>
      </c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  <c r="P14" s="14"/>
      <c r="Q14" s="14"/>
      <c r="R14" s="14"/>
      <c r="S14" s="14"/>
      <c r="T14" s="14"/>
      <c r="U14" s="14"/>
      <c r="V14" s="15"/>
      <c r="W14" s="7">
        <f ca="1" t="shared" si="0"/>
      </c>
      <c r="X14" s="8">
        <f t="shared" si="1"/>
      </c>
      <c r="Y14" s="9">
        <f t="shared" si="2"/>
      </c>
      <c r="Z14" s="10">
        <f ca="1">IF(A14&lt;&gt;"",SUM(INDIRECT(CHAR(66+B14)&amp;2):INDIRECT(CHAR(66+B14)&amp;21)),"")</f>
      </c>
      <c r="AA14" s="9">
        <f t="shared" si="3"/>
      </c>
      <c r="AB14" s="48">
        <f t="shared" si="4"/>
      </c>
      <c r="AC14" s="2">
        <f t="shared" si="5"/>
        <v>-1000000</v>
      </c>
    </row>
    <row r="15" spans="1:29" s="2" customFormat="1" ht="27" customHeight="1">
      <c r="A15" s="49"/>
      <c r="B15" s="11">
        <v>14</v>
      </c>
      <c r="C15" s="1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3"/>
      <c r="Q15" s="14"/>
      <c r="R15" s="14"/>
      <c r="S15" s="14"/>
      <c r="T15" s="14"/>
      <c r="U15" s="14"/>
      <c r="V15" s="15"/>
      <c r="W15" s="7">
        <f ca="1" t="shared" si="0"/>
      </c>
      <c r="X15" s="8">
        <f t="shared" si="1"/>
      </c>
      <c r="Y15" s="9">
        <f t="shared" si="2"/>
      </c>
      <c r="Z15" s="10">
        <f ca="1">IF(A15&lt;&gt;"",SUM(INDIRECT(CHAR(66+B15)&amp;2):INDIRECT(CHAR(66+B15)&amp;21)),"")</f>
      </c>
      <c r="AA15" s="9">
        <f t="shared" si="3"/>
      </c>
      <c r="AB15" s="48">
        <f t="shared" si="4"/>
      </c>
      <c r="AC15" s="2">
        <f t="shared" si="5"/>
        <v>-1000000</v>
      </c>
    </row>
    <row r="16" spans="1:29" s="2" customFormat="1" ht="27" customHeight="1">
      <c r="A16" s="49"/>
      <c r="B16" s="11">
        <v>15</v>
      </c>
      <c r="C16" s="1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4"/>
      <c r="S16" s="14"/>
      <c r="T16" s="14"/>
      <c r="U16" s="14"/>
      <c r="V16" s="15"/>
      <c r="W16" s="7">
        <f ca="1" t="shared" si="0"/>
      </c>
      <c r="X16" s="8">
        <f t="shared" si="1"/>
      </c>
      <c r="Y16" s="9">
        <f t="shared" si="2"/>
      </c>
      <c r="Z16" s="10">
        <f ca="1">IF(A16&lt;&gt;"",SUM(INDIRECT(CHAR(66+B16)&amp;2):INDIRECT(CHAR(66+B16)&amp;21)),"")</f>
      </c>
      <c r="AA16" s="9">
        <f t="shared" si="3"/>
      </c>
      <c r="AB16" s="48">
        <f t="shared" si="4"/>
      </c>
      <c r="AC16" s="2">
        <f t="shared" si="5"/>
        <v>-1000000</v>
      </c>
    </row>
    <row r="17" spans="1:29" s="2" customFormat="1" ht="27" customHeight="1">
      <c r="A17" s="49"/>
      <c r="B17" s="11">
        <v>16</v>
      </c>
      <c r="C17" s="1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5"/>
      <c r="W17" s="7">
        <f ca="1" t="shared" si="0"/>
      </c>
      <c r="X17" s="8">
        <f t="shared" si="1"/>
      </c>
      <c r="Y17" s="9">
        <f t="shared" si="2"/>
      </c>
      <c r="Z17" s="10">
        <f ca="1">IF(A17&lt;&gt;"",SUM(INDIRECT(CHAR(66+B17)&amp;2):INDIRECT(CHAR(66+B17)&amp;21)),"")</f>
      </c>
      <c r="AA17" s="9">
        <f t="shared" si="3"/>
      </c>
      <c r="AB17" s="48">
        <f t="shared" si="4"/>
      </c>
      <c r="AC17" s="2">
        <f t="shared" si="5"/>
        <v>-1000000</v>
      </c>
    </row>
    <row r="18" spans="1:29" s="2" customFormat="1" ht="27" customHeight="1">
      <c r="A18" s="49"/>
      <c r="B18" s="11">
        <v>17</v>
      </c>
      <c r="C18" s="1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3"/>
      <c r="T18" s="14"/>
      <c r="U18" s="14"/>
      <c r="V18" s="15"/>
      <c r="W18" s="7">
        <f ca="1" t="shared" si="0"/>
      </c>
      <c r="X18" s="8">
        <f t="shared" si="1"/>
      </c>
      <c r="Y18" s="9">
        <f t="shared" si="2"/>
      </c>
      <c r="Z18" s="10">
        <f ca="1">IF(A18&lt;&gt;"",SUM(INDIRECT(CHAR(66+B18)&amp;2):INDIRECT(CHAR(66+B18)&amp;21)),"")</f>
      </c>
      <c r="AA18" s="9">
        <f t="shared" si="3"/>
      </c>
      <c r="AB18" s="48">
        <f t="shared" si="4"/>
      </c>
      <c r="AC18" s="2">
        <f t="shared" si="5"/>
        <v>-1000000</v>
      </c>
    </row>
    <row r="19" spans="1:29" s="2" customFormat="1" ht="27" customHeight="1">
      <c r="A19" s="49"/>
      <c r="B19" s="11">
        <v>18</v>
      </c>
      <c r="C19" s="1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3"/>
      <c r="U19" s="14"/>
      <c r="V19" s="15"/>
      <c r="W19" s="7">
        <f ca="1" t="shared" si="0"/>
      </c>
      <c r="X19" s="8">
        <f t="shared" si="1"/>
      </c>
      <c r="Y19" s="9">
        <f t="shared" si="2"/>
      </c>
      <c r="Z19" s="10">
        <f ca="1">IF(A19&lt;&gt;"",SUM(INDIRECT(CHAR(66+B19)&amp;2):INDIRECT(CHAR(66+B19)&amp;21)),"")</f>
      </c>
      <c r="AA19" s="9">
        <f t="shared" si="3"/>
      </c>
      <c r="AB19" s="48">
        <f t="shared" si="4"/>
      </c>
      <c r="AC19" s="2">
        <f t="shared" si="5"/>
        <v>-1000000</v>
      </c>
    </row>
    <row r="20" spans="1:29" s="2" customFormat="1" ht="27" customHeight="1">
      <c r="A20" s="49"/>
      <c r="B20" s="11">
        <v>19</v>
      </c>
      <c r="C20" s="1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3"/>
      <c r="V20" s="15"/>
      <c r="W20" s="7">
        <f ca="1" t="shared" si="0"/>
      </c>
      <c r="X20" s="8">
        <f t="shared" si="1"/>
      </c>
      <c r="Y20" s="9">
        <f t="shared" si="2"/>
      </c>
      <c r="Z20" s="10">
        <f ca="1">IF(A20&lt;&gt;"",SUM(INDIRECT(CHAR(66+B20)&amp;2):INDIRECT(CHAR(66+B20)&amp;21)),"")</f>
      </c>
      <c r="AA20" s="9">
        <f t="shared" si="3"/>
      </c>
      <c r="AB20" s="48">
        <f t="shared" si="4"/>
      </c>
      <c r="AC20" s="2">
        <f t="shared" si="5"/>
        <v>-1000000</v>
      </c>
    </row>
    <row r="21" spans="1:29" s="2" customFormat="1" ht="27" customHeight="1" thickBot="1">
      <c r="A21" s="50"/>
      <c r="B21" s="51">
        <v>20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4"/>
      <c r="W21" s="55">
        <f ca="1" t="shared" si="0"/>
      </c>
      <c r="X21" s="56">
        <f t="shared" si="1"/>
      </c>
      <c r="Y21" s="57">
        <f t="shared" si="2"/>
      </c>
      <c r="Z21" s="58">
        <f ca="1">IF(A21&lt;&gt;"",SUM(INDIRECT(CHAR(66+B21)&amp;2):INDIRECT(CHAR(66+B21)&amp;21)),"")</f>
      </c>
      <c r="AA21" s="57">
        <f t="shared" si="3"/>
      </c>
      <c r="AB21" s="59">
        <f t="shared" si="4"/>
      </c>
      <c r="AC21" s="2">
        <f t="shared" si="5"/>
        <v>-1000000</v>
      </c>
    </row>
    <row r="22" s="17" customFormat="1" ht="34.5" customHeight="1" thickBot="1"/>
    <row r="23" spans="1:28" ht="28.5" customHeight="1">
      <c r="A23" s="18" t="s">
        <v>8</v>
      </c>
      <c r="B23" s="19" t="s">
        <v>9</v>
      </c>
      <c r="C23" s="19" t="s">
        <v>10</v>
      </c>
      <c r="D23" s="19" t="s">
        <v>11</v>
      </c>
      <c r="E23" s="19" t="s">
        <v>12</v>
      </c>
      <c r="F23" s="19" t="s">
        <v>13</v>
      </c>
      <c r="G23" s="19" t="s">
        <v>14</v>
      </c>
      <c r="H23" s="20"/>
      <c r="I23" s="21"/>
      <c r="J23" s="22"/>
      <c r="K23" s="21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X23" s="96" t="s">
        <v>15</v>
      </c>
      <c r="Y23" s="97"/>
      <c r="Z23" s="97"/>
      <c r="AA23" s="97"/>
      <c r="AB23" s="98"/>
    </row>
    <row r="24" spans="1:28" ht="28.5" customHeight="1">
      <c r="A24" s="18" t="s">
        <v>16</v>
      </c>
      <c r="B24" s="19" t="s">
        <v>9</v>
      </c>
      <c r="C24" s="19" t="s">
        <v>10</v>
      </c>
      <c r="D24" s="19" t="s">
        <v>17</v>
      </c>
      <c r="E24" s="19" t="s">
        <v>11</v>
      </c>
      <c r="F24" s="19" t="s">
        <v>18</v>
      </c>
      <c r="G24" s="19" t="s">
        <v>13</v>
      </c>
      <c r="H24" s="19" t="s">
        <v>19</v>
      </c>
      <c r="I24" s="19" t="s">
        <v>12</v>
      </c>
      <c r="J24" s="19" t="s">
        <v>20</v>
      </c>
      <c r="K24" s="19" t="s">
        <v>14</v>
      </c>
      <c r="L24" s="24"/>
      <c r="M24" s="21"/>
      <c r="N24" s="21"/>
      <c r="O24" s="21"/>
      <c r="P24" s="21"/>
      <c r="Q24" s="23"/>
      <c r="R24" s="23"/>
      <c r="S24" s="23"/>
      <c r="T24" s="23"/>
      <c r="U24" s="23"/>
      <c r="V24" s="23"/>
      <c r="X24" s="101"/>
      <c r="Y24" s="102"/>
      <c r="Z24" s="102"/>
      <c r="AA24" s="102"/>
      <c r="AB24" s="103"/>
    </row>
    <row r="25" spans="1:28" s="25" customFormat="1" ht="28.5" customHeight="1">
      <c r="A25" s="18" t="s">
        <v>21</v>
      </c>
      <c r="B25" s="19" t="s">
        <v>9</v>
      </c>
      <c r="C25" s="19" t="s">
        <v>22</v>
      </c>
      <c r="D25" s="19" t="s">
        <v>11</v>
      </c>
      <c r="E25" s="19" t="s">
        <v>23</v>
      </c>
      <c r="F25" s="19" t="s">
        <v>24</v>
      </c>
      <c r="G25" s="19" t="s">
        <v>25</v>
      </c>
      <c r="H25" s="19" t="s">
        <v>19</v>
      </c>
      <c r="I25" s="19" t="s">
        <v>26</v>
      </c>
      <c r="J25" s="19" t="s">
        <v>27</v>
      </c>
      <c r="K25" s="19" t="s">
        <v>28</v>
      </c>
      <c r="L25" s="19" t="s">
        <v>14</v>
      </c>
      <c r="M25" s="19" t="s">
        <v>29</v>
      </c>
      <c r="N25" s="19" t="s">
        <v>17</v>
      </c>
      <c r="O25" s="19" t="s">
        <v>10</v>
      </c>
      <c r="P25" s="19" t="s">
        <v>30</v>
      </c>
      <c r="Q25" s="26"/>
      <c r="R25" s="27"/>
      <c r="S25" s="27"/>
      <c r="T25" s="27"/>
      <c r="U25" s="27"/>
      <c r="V25" s="27"/>
      <c r="X25" s="101"/>
      <c r="Y25" s="102"/>
      <c r="Z25" s="102"/>
      <c r="AA25" s="102"/>
      <c r="AB25" s="103"/>
    </row>
    <row r="26" spans="1:28" s="25" customFormat="1" ht="28.5" customHeight="1">
      <c r="A26" s="18" t="s">
        <v>31</v>
      </c>
      <c r="B26" s="28" t="s">
        <v>26</v>
      </c>
      <c r="C26" s="19" t="s">
        <v>19</v>
      </c>
      <c r="D26" s="19" t="s">
        <v>29</v>
      </c>
      <c r="E26" s="19" t="s">
        <v>32</v>
      </c>
      <c r="F26" s="19" t="s">
        <v>18</v>
      </c>
      <c r="G26" s="19" t="s">
        <v>11</v>
      </c>
      <c r="H26" s="19" t="s">
        <v>33</v>
      </c>
      <c r="I26" s="19" t="s">
        <v>17</v>
      </c>
      <c r="J26" s="19" t="s">
        <v>34</v>
      </c>
      <c r="K26" s="19" t="s">
        <v>30</v>
      </c>
      <c r="L26" s="19" t="s">
        <v>35</v>
      </c>
      <c r="M26" s="19" t="s">
        <v>24</v>
      </c>
      <c r="N26" s="19" t="s">
        <v>36</v>
      </c>
      <c r="O26" s="19" t="s">
        <v>37</v>
      </c>
      <c r="P26" s="19" t="s">
        <v>20</v>
      </c>
      <c r="Q26" s="19" t="s">
        <v>28</v>
      </c>
      <c r="R26" s="19" t="s">
        <v>38</v>
      </c>
      <c r="S26" s="19" t="s">
        <v>39</v>
      </c>
      <c r="T26" s="19" t="s">
        <v>40</v>
      </c>
      <c r="U26" s="19" t="s">
        <v>9</v>
      </c>
      <c r="V26" s="19" t="s">
        <v>41</v>
      </c>
      <c r="X26" s="101"/>
      <c r="Y26" s="102"/>
      <c r="Z26" s="102"/>
      <c r="AA26" s="102"/>
      <c r="AB26" s="103"/>
    </row>
    <row r="27" spans="1:28" s="25" customFormat="1" ht="28.5" customHeight="1">
      <c r="A27" s="99" t="s">
        <v>42</v>
      </c>
      <c r="B27" s="28" t="s">
        <v>11</v>
      </c>
      <c r="C27" s="19" t="s">
        <v>43</v>
      </c>
      <c r="D27" s="19" t="s">
        <v>44</v>
      </c>
      <c r="E27" s="19" t="s">
        <v>45</v>
      </c>
      <c r="F27" s="19" t="s">
        <v>9</v>
      </c>
      <c r="G27" s="19" t="s">
        <v>10</v>
      </c>
      <c r="H27" s="19" t="s">
        <v>23</v>
      </c>
      <c r="I27" s="19" t="s">
        <v>46</v>
      </c>
      <c r="J27" s="19" t="s">
        <v>12</v>
      </c>
      <c r="K27" s="19" t="s">
        <v>47</v>
      </c>
      <c r="L27" s="19" t="s">
        <v>48</v>
      </c>
      <c r="M27" s="19" t="s">
        <v>33</v>
      </c>
      <c r="N27" s="19" t="s">
        <v>14</v>
      </c>
      <c r="O27" s="19" t="s">
        <v>49</v>
      </c>
      <c r="P27" s="19" t="s">
        <v>50</v>
      </c>
      <c r="Q27" s="19" t="s">
        <v>29</v>
      </c>
      <c r="R27" s="19" t="s">
        <v>51</v>
      </c>
      <c r="S27" s="19" t="s">
        <v>18</v>
      </c>
      <c r="T27" s="19" t="s">
        <v>52</v>
      </c>
      <c r="U27" s="19" t="s">
        <v>53</v>
      </c>
      <c r="V27" s="19" t="s">
        <v>54</v>
      </c>
      <c r="X27" s="101"/>
      <c r="Y27" s="102"/>
      <c r="Z27" s="102"/>
      <c r="AA27" s="102"/>
      <c r="AB27" s="103"/>
    </row>
    <row r="28" spans="1:28" s="25" customFormat="1" ht="28.5" customHeight="1">
      <c r="A28" s="100"/>
      <c r="B28" s="19" t="s">
        <v>55</v>
      </c>
      <c r="C28" s="19" t="s">
        <v>20</v>
      </c>
      <c r="D28" s="19" t="s">
        <v>56</v>
      </c>
      <c r="E28" s="19" t="s">
        <v>36</v>
      </c>
      <c r="F28" s="19" t="s">
        <v>57</v>
      </c>
      <c r="G28" s="19" t="s">
        <v>37</v>
      </c>
      <c r="H28" s="19" t="s">
        <v>13</v>
      </c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X28" s="101"/>
      <c r="Y28" s="102"/>
      <c r="Z28" s="102"/>
      <c r="AA28" s="102"/>
      <c r="AB28" s="103"/>
    </row>
    <row r="29" spans="1:28" ht="16.5" thickBot="1">
      <c r="A29" s="107" t="s">
        <v>92</v>
      </c>
      <c r="B29" s="107"/>
      <c r="C29" s="107"/>
      <c r="D29" s="107"/>
      <c r="E29" s="107"/>
      <c r="F29" s="107"/>
      <c r="G29" s="107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X29" s="104"/>
      <c r="Y29" s="105"/>
      <c r="Z29" s="105"/>
      <c r="AA29" s="105"/>
      <c r="AB29" s="106"/>
    </row>
  </sheetData>
  <sheetProtection sheet="1" objects="1" scenarios="1" selectLockedCells="1"/>
  <mergeCells count="4">
    <mergeCell ref="X23:AB23"/>
    <mergeCell ref="A27:A28"/>
    <mergeCell ref="X24:AB29"/>
    <mergeCell ref="A29:V29"/>
  </mergeCells>
  <dataValidations count="1">
    <dataValidation type="whole" allowBlank="1" showInputMessage="1" showErrorMessage="1" sqref="C2:V21">
      <formula1>0</formula1>
      <formula2>15</formula2>
    </dataValidation>
  </dataValidations>
  <printOptions/>
  <pageMargins left="0.25" right="0.25" top="1" bottom="1" header="0.3" footer="0.3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G7" sqref="G7"/>
    </sheetView>
  </sheetViews>
  <sheetFormatPr defaultColWidth="10.69921875" defaultRowHeight="14.25"/>
  <cols>
    <col min="1" max="1" width="6.19921875" style="61" customWidth="1"/>
    <col min="2" max="2" width="23.296875" style="62" customWidth="1"/>
    <col min="3" max="3" width="7.19921875" style="62" customWidth="1"/>
    <col min="4" max="4" width="8.19921875" style="62" customWidth="1"/>
    <col min="5" max="5" width="6.19921875" style="61" customWidth="1"/>
    <col min="6" max="6" width="23.296875" style="62" customWidth="1"/>
    <col min="7" max="7" width="7.19921875" style="62" customWidth="1"/>
    <col min="8" max="8" width="8.19921875" style="62" customWidth="1"/>
    <col min="9" max="9" width="6.19921875" style="61" customWidth="1"/>
    <col min="10" max="10" width="23.296875" style="62" customWidth="1"/>
    <col min="11" max="11" width="7.19921875" style="62" customWidth="1"/>
    <col min="12" max="12" width="8.19921875" style="62" customWidth="1"/>
    <col min="13" max="13" width="6.19921875" style="61" customWidth="1"/>
    <col min="14" max="14" width="23.296875" style="62" customWidth="1"/>
    <col min="15" max="15" width="7.19921875" style="62" customWidth="1"/>
    <col min="16" max="16384" width="10.69921875" style="62" customWidth="1"/>
  </cols>
  <sheetData>
    <row r="1" spans="1:15" ht="46.5" customHeight="1" thickBot="1">
      <c r="A1" s="109" t="s">
        <v>66</v>
      </c>
      <c r="B1" s="109"/>
      <c r="C1" s="109"/>
      <c r="I1" s="111"/>
      <c r="J1" s="111"/>
      <c r="K1" s="61"/>
      <c r="M1" s="111"/>
      <c r="N1" s="111"/>
      <c r="O1" s="61"/>
    </row>
    <row r="2" spans="1:7" ht="46.5" customHeight="1" thickBot="1" thickTop="1">
      <c r="A2" s="86">
        <v>1</v>
      </c>
      <c r="B2" s="87"/>
      <c r="C2" s="73"/>
      <c r="D2" s="60" t="s">
        <v>65</v>
      </c>
      <c r="E2" s="109" t="s">
        <v>67</v>
      </c>
      <c r="F2" s="109"/>
      <c r="G2" s="109"/>
    </row>
    <row r="3" spans="1:8" ht="46.5" customHeight="1" thickBot="1" thickTop="1">
      <c r="A3" s="90" t="s">
        <v>68</v>
      </c>
      <c r="B3" s="91"/>
      <c r="C3" s="85"/>
      <c r="E3" s="86">
        <v>1</v>
      </c>
      <c r="F3" s="94"/>
      <c r="G3" s="73"/>
      <c r="H3" s="60" t="s">
        <v>65</v>
      </c>
    </row>
    <row r="4" spans="1:11" ht="46.5" customHeight="1" thickBot="1" thickTop="1">
      <c r="A4" s="86" t="s">
        <v>93</v>
      </c>
      <c r="B4" s="87"/>
      <c r="C4" s="73"/>
      <c r="E4" s="88" t="s">
        <v>58</v>
      </c>
      <c r="F4" s="95"/>
      <c r="G4" s="76"/>
      <c r="I4" s="110" t="s">
        <v>85</v>
      </c>
      <c r="J4" s="110"/>
      <c r="K4" s="110"/>
    </row>
    <row r="5" spans="1:12" ht="46.5" customHeight="1" thickBot="1" thickTop="1">
      <c r="A5" s="88" t="s">
        <v>58</v>
      </c>
      <c r="B5" s="89"/>
      <c r="C5" s="76"/>
      <c r="E5" s="66"/>
      <c r="I5" s="71"/>
      <c r="J5" s="94"/>
      <c r="K5" s="73"/>
      <c r="L5" s="60" t="s">
        <v>65</v>
      </c>
    </row>
    <row r="6" spans="1:11" ht="46.5" customHeight="1" thickBot="1" thickTop="1">
      <c r="A6" s="92" t="s">
        <v>63</v>
      </c>
      <c r="B6" s="93"/>
      <c r="C6" s="82"/>
      <c r="E6" s="66"/>
      <c r="I6" s="74"/>
      <c r="J6" s="95"/>
      <c r="K6" s="76"/>
    </row>
    <row r="7" spans="1:7" ht="46.5" customHeight="1" thickBot="1" thickTop="1">
      <c r="A7" s="90" t="s">
        <v>72</v>
      </c>
      <c r="B7" s="91"/>
      <c r="C7" s="85"/>
      <c r="E7" s="86" t="s">
        <v>63</v>
      </c>
      <c r="F7" s="94"/>
      <c r="G7" s="73"/>
    </row>
    <row r="8" spans="1:15" ht="46.5" customHeight="1" thickBot="1" thickTop="1">
      <c r="A8" s="86" t="s">
        <v>71</v>
      </c>
      <c r="B8" s="87"/>
      <c r="C8" s="73"/>
      <c r="E8" s="88" t="s">
        <v>62</v>
      </c>
      <c r="F8" s="95"/>
      <c r="G8" s="76"/>
      <c r="M8" s="109" t="s">
        <v>75</v>
      </c>
      <c r="N8" s="109"/>
      <c r="O8" s="109"/>
    </row>
    <row r="9" spans="1:15" ht="46.5" customHeight="1" thickBot="1" thickTop="1">
      <c r="A9" s="88" t="s">
        <v>62</v>
      </c>
      <c r="B9" s="89"/>
      <c r="C9" s="76"/>
      <c r="E9" s="66"/>
      <c r="M9" s="71"/>
      <c r="N9" s="94"/>
      <c r="O9" s="73"/>
    </row>
    <row r="10" spans="1:15" ht="46.5" customHeight="1" thickBot="1" thickTop="1">
      <c r="A10" s="92" t="s">
        <v>61</v>
      </c>
      <c r="B10" s="93"/>
      <c r="C10" s="82"/>
      <c r="E10" s="66"/>
      <c r="M10" s="74"/>
      <c r="N10" s="95"/>
      <c r="O10" s="76"/>
    </row>
    <row r="11" spans="1:7" ht="46.5" customHeight="1" thickBot="1" thickTop="1">
      <c r="A11" s="90" t="s">
        <v>70</v>
      </c>
      <c r="B11" s="91"/>
      <c r="C11" s="85"/>
      <c r="E11" s="86" t="s">
        <v>61</v>
      </c>
      <c r="F11" s="94"/>
      <c r="G11" s="73"/>
    </row>
    <row r="12" spans="1:15" ht="46.5" customHeight="1" thickBot="1" thickTop="1">
      <c r="A12" s="86" t="s">
        <v>73</v>
      </c>
      <c r="B12" s="87"/>
      <c r="C12" s="73"/>
      <c r="E12" s="88">
        <v>6</v>
      </c>
      <c r="F12" s="95"/>
      <c r="G12" s="76"/>
      <c r="L12" s="63"/>
      <c r="M12" s="113" t="s">
        <v>89</v>
      </c>
      <c r="N12" s="114"/>
      <c r="O12" s="115"/>
    </row>
    <row r="13" spans="1:15" ht="46.5" customHeight="1" thickBot="1" thickTop="1">
      <c r="A13" s="88" t="s">
        <v>80</v>
      </c>
      <c r="B13" s="89"/>
      <c r="C13" s="76"/>
      <c r="E13" s="66"/>
      <c r="I13" s="71"/>
      <c r="J13" s="94"/>
      <c r="K13" s="73"/>
      <c r="M13" s="116"/>
      <c r="N13" s="117"/>
      <c r="O13" s="118"/>
    </row>
    <row r="14" spans="1:15" ht="46.5" customHeight="1" thickBot="1" thickTop="1">
      <c r="A14" s="92" t="s">
        <v>60</v>
      </c>
      <c r="B14" s="93"/>
      <c r="C14" s="82"/>
      <c r="E14" s="66"/>
      <c r="I14" s="74"/>
      <c r="J14" s="95"/>
      <c r="K14" s="76"/>
      <c r="M14" s="116"/>
      <c r="N14" s="117"/>
      <c r="O14" s="118"/>
    </row>
    <row r="15" spans="1:15" ht="46.5" customHeight="1" thickBot="1" thickTop="1">
      <c r="A15" s="88" t="s">
        <v>94</v>
      </c>
      <c r="B15" s="89"/>
      <c r="C15" s="76"/>
      <c r="E15" s="86" t="s">
        <v>60</v>
      </c>
      <c r="F15" s="94"/>
      <c r="G15" s="73"/>
      <c r="I15" s="122" t="s">
        <v>86</v>
      </c>
      <c r="J15" s="122"/>
      <c r="K15" s="122"/>
      <c r="M15" s="116"/>
      <c r="N15" s="117"/>
      <c r="O15" s="118"/>
    </row>
    <row r="16" spans="1:15" ht="46.5" customHeight="1" thickBot="1" thickTop="1">
      <c r="A16" s="92" t="s">
        <v>59</v>
      </c>
      <c r="B16" s="93"/>
      <c r="C16" s="82"/>
      <c r="E16" s="88" t="s">
        <v>59</v>
      </c>
      <c r="F16" s="95"/>
      <c r="G16" s="76"/>
      <c r="M16" s="119"/>
      <c r="N16" s="120"/>
      <c r="O16" s="121"/>
    </row>
    <row r="17" spans="1:15" ht="46.5" customHeight="1" thickBot="1" thickTop="1">
      <c r="A17" s="88" t="s">
        <v>69</v>
      </c>
      <c r="B17" s="89"/>
      <c r="C17" s="76"/>
      <c r="E17" s="122" t="s">
        <v>64</v>
      </c>
      <c r="F17" s="122"/>
      <c r="G17" s="122"/>
      <c r="I17" s="62"/>
      <c r="M17" s="112" t="s">
        <v>92</v>
      </c>
      <c r="N17" s="112"/>
      <c r="O17" s="112"/>
    </row>
    <row r="18" ht="24" thickTop="1">
      <c r="P18" s="64"/>
    </row>
  </sheetData>
  <sheetProtection sheet="1" objects="1" scenarios="1" selectLockedCells="1"/>
  <mergeCells count="11">
    <mergeCell ref="M17:O17"/>
    <mergeCell ref="M12:O12"/>
    <mergeCell ref="M13:O16"/>
    <mergeCell ref="E17:G17"/>
    <mergeCell ref="I15:K15"/>
    <mergeCell ref="A1:C1"/>
    <mergeCell ref="I4:K4"/>
    <mergeCell ref="M8:O8"/>
    <mergeCell ref="I1:J1"/>
    <mergeCell ref="M1:N1"/>
    <mergeCell ref="E2:G2"/>
  </mergeCells>
  <printOptions/>
  <pageMargins left="0.25" right="0.25" top="1" bottom="1" header="0.3" footer="0.3"/>
  <pageSetup fitToHeight="1" fitToWidth="1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75" zoomScaleNormal="75" zoomScalePageLayoutView="75" workbookViewId="0" topLeftCell="A14">
      <selection activeCell="D4" sqref="D4"/>
    </sheetView>
  </sheetViews>
  <sheetFormatPr defaultColWidth="10.69921875" defaultRowHeight="14.25"/>
  <cols>
    <col min="1" max="1" width="10" style="31" bestFit="1" customWidth="1"/>
    <col min="2" max="2" width="8" style="33" customWidth="1"/>
    <col min="3" max="3" width="31.69921875" style="33" customWidth="1"/>
    <col min="4" max="4" width="8" style="31" customWidth="1"/>
    <col min="5" max="5" width="12.296875" style="31" customWidth="1"/>
    <col min="6" max="6" width="8" style="33" customWidth="1"/>
    <col min="7" max="7" width="31.69921875" style="33" customWidth="1"/>
    <col min="8" max="8" width="8" style="31" customWidth="1"/>
    <col min="9" max="9" width="12" style="31" bestFit="1" customWidth="1"/>
    <col min="10" max="10" width="8" style="33" customWidth="1"/>
    <col min="11" max="11" width="31.69921875" style="33" customWidth="1"/>
    <col min="12" max="12" width="8" style="31" customWidth="1"/>
    <col min="13" max="13" width="10.69921875" style="31" bestFit="1" customWidth="1"/>
    <col min="14" max="14" width="8" style="31" customWidth="1"/>
    <col min="15" max="15" width="31.69921875" style="31" customWidth="1"/>
    <col min="16" max="16" width="8" style="31" customWidth="1"/>
    <col min="17" max="17" width="10" style="33" bestFit="1" customWidth="1"/>
    <col min="18" max="18" width="8" style="31" customWidth="1"/>
    <col min="19" max="19" width="31.69921875" style="31" customWidth="1"/>
    <col min="20" max="20" width="8" style="31" customWidth="1"/>
    <col min="21" max="21" width="10" style="33" bestFit="1" customWidth="1"/>
    <col min="22" max="22" width="8" style="31" customWidth="1"/>
    <col min="23" max="23" width="31.69921875" style="31" customWidth="1"/>
    <col min="24" max="24" width="8" style="31" customWidth="1"/>
    <col min="25" max="25" width="8.19921875" style="31" customWidth="1"/>
    <col min="26" max="16384" width="10.69921875" style="31" customWidth="1"/>
  </cols>
  <sheetData>
    <row r="1" spans="6:16" ht="55.5" customHeight="1" thickBot="1">
      <c r="F1" s="123" t="s">
        <v>66</v>
      </c>
      <c r="G1" s="123"/>
      <c r="H1" s="123"/>
      <c r="N1" s="33"/>
      <c r="O1" s="33"/>
      <c r="P1" s="34"/>
    </row>
    <row r="2" spans="2:12" ht="55.5" customHeight="1" thickBot="1" thickTop="1">
      <c r="B2" s="125" t="s">
        <v>76</v>
      </c>
      <c r="C2" s="125"/>
      <c r="D2" s="125"/>
      <c r="E2" s="36" t="s">
        <v>78</v>
      </c>
      <c r="F2" s="77">
        <v>1</v>
      </c>
      <c r="G2" s="72"/>
      <c r="H2" s="73"/>
      <c r="I2" s="37" t="s">
        <v>81</v>
      </c>
      <c r="J2" s="125" t="s">
        <v>74</v>
      </c>
      <c r="K2" s="125"/>
      <c r="L2" s="125"/>
    </row>
    <row r="3" spans="1:15" ht="55.5" customHeight="1" thickBot="1" thickTop="1">
      <c r="A3" s="35" t="s">
        <v>83</v>
      </c>
      <c r="B3" s="71"/>
      <c r="C3" s="72"/>
      <c r="D3" s="73"/>
      <c r="F3" s="78" t="s">
        <v>68</v>
      </c>
      <c r="G3" s="75"/>
      <c r="H3" s="76"/>
      <c r="J3" s="71"/>
      <c r="K3" s="72"/>
      <c r="L3" s="73"/>
      <c r="M3" s="34" t="s">
        <v>79</v>
      </c>
      <c r="N3" s="38"/>
      <c r="O3" s="38"/>
    </row>
    <row r="4" spans="2:16" ht="55.5" customHeight="1" thickBot="1" thickTop="1">
      <c r="B4" s="74"/>
      <c r="C4" s="75"/>
      <c r="D4" s="76"/>
      <c r="F4" s="77" t="s">
        <v>93</v>
      </c>
      <c r="G4" s="72"/>
      <c r="H4" s="73"/>
      <c r="J4" s="74"/>
      <c r="K4" s="75"/>
      <c r="L4" s="76"/>
      <c r="M4" s="38"/>
      <c r="N4" s="123" t="s">
        <v>84</v>
      </c>
      <c r="O4" s="123"/>
      <c r="P4" s="123"/>
    </row>
    <row r="5" spans="6:23" ht="55.5" customHeight="1" thickBot="1" thickTop="1">
      <c r="F5" s="78" t="s">
        <v>58</v>
      </c>
      <c r="G5" s="75"/>
      <c r="H5" s="76"/>
      <c r="N5" s="77">
        <v>1</v>
      </c>
      <c r="O5" s="72"/>
      <c r="P5" s="73"/>
      <c r="Q5" s="35" t="s">
        <v>79</v>
      </c>
      <c r="R5" s="123" t="s">
        <v>85</v>
      </c>
      <c r="S5" s="123"/>
      <c r="T5" s="123"/>
      <c r="V5" s="33"/>
      <c r="W5" s="33"/>
    </row>
    <row r="6" spans="6:23" ht="55.5" customHeight="1" thickBot="1" thickTop="1">
      <c r="F6" s="77" t="s">
        <v>63</v>
      </c>
      <c r="G6" s="72"/>
      <c r="H6" s="73"/>
      <c r="N6" s="83" t="s">
        <v>58</v>
      </c>
      <c r="O6" s="84"/>
      <c r="P6" s="85"/>
      <c r="R6" s="71"/>
      <c r="S6" s="72"/>
      <c r="T6" s="73"/>
      <c r="U6" s="35" t="s">
        <v>79</v>
      </c>
      <c r="V6" s="33"/>
      <c r="W6" s="33"/>
    </row>
    <row r="7" spans="2:24" ht="55.5" customHeight="1" thickBot="1" thickTop="1">
      <c r="B7" s="71"/>
      <c r="C7" s="72"/>
      <c r="D7" s="73"/>
      <c r="F7" s="78" t="s">
        <v>72</v>
      </c>
      <c r="G7" s="75"/>
      <c r="H7" s="76"/>
      <c r="J7" s="71"/>
      <c r="K7" s="72"/>
      <c r="L7" s="73"/>
      <c r="M7" s="38"/>
      <c r="N7" s="77" t="s">
        <v>59</v>
      </c>
      <c r="O7" s="72"/>
      <c r="P7" s="73"/>
      <c r="R7" s="74"/>
      <c r="S7" s="75"/>
      <c r="T7" s="76"/>
      <c r="U7" s="31"/>
      <c r="V7" s="123" t="s">
        <v>75</v>
      </c>
      <c r="W7" s="123"/>
      <c r="X7" s="123"/>
    </row>
    <row r="8" spans="2:24" ht="55.5" customHeight="1" thickBot="1" thickTop="1">
      <c r="B8" s="74"/>
      <c r="C8" s="75"/>
      <c r="D8" s="76"/>
      <c r="F8" s="77" t="s">
        <v>71</v>
      </c>
      <c r="G8" s="72"/>
      <c r="H8" s="73"/>
      <c r="J8" s="74"/>
      <c r="K8" s="75"/>
      <c r="L8" s="76"/>
      <c r="M8" s="38"/>
      <c r="N8" s="78" t="s">
        <v>60</v>
      </c>
      <c r="O8" s="75"/>
      <c r="P8" s="76"/>
      <c r="R8" s="33"/>
      <c r="S8" s="33"/>
      <c r="U8" s="31"/>
      <c r="V8" s="71"/>
      <c r="W8" s="72"/>
      <c r="X8" s="73"/>
    </row>
    <row r="9" spans="6:24" ht="55.5" customHeight="1" thickBot="1" thickTop="1">
      <c r="F9" s="78" t="s">
        <v>62</v>
      </c>
      <c r="G9" s="75"/>
      <c r="H9" s="76"/>
      <c r="N9" s="81" t="s">
        <v>61</v>
      </c>
      <c r="O9" s="69"/>
      <c r="P9" s="82"/>
      <c r="Q9" s="31"/>
      <c r="R9" s="33"/>
      <c r="S9" s="33"/>
      <c r="U9" s="31"/>
      <c r="V9" s="74"/>
      <c r="W9" s="75"/>
      <c r="X9" s="76"/>
    </row>
    <row r="10" spans="6:24" ht="55.5" customHeight="1" thickBot="1" thickTop="1">
      <c r="F10" s="77" t="s">
        <v>61</v>
      </c>
      <c r="G10" s="72"/>
      <c r="H10" s="73"/>
      <c r="N10" s="83">
        <v>6</v>
      </c>
      <c r="O10" s="84"/>
      <c r="P10" s="85"/>
      <c r="Q10" s="31"/>
      <c r="R10" s="71"/>
      <c r="S10" s="72"/>
      <c r="T10" s="73"/>
      <c r="U10" s="31"/>
      <c r="V10" s="38"/>
      <c r="W10" s="38"/>
      <c r="X10" s="38"/>
    </row>
    <row r="11" spans="2:23" ht="55.5" customHeight="1" thickBot="1" thickTop="1">
      <c r="B11" s="71"/>
      <c r="C11" s="72"/>
      <c r="D11" s="73"/>
      <c r="F11" s="78" t="s">
        <v>70</v>
      </c>
      <c r="G11" s="75"/>
      <c r="H11" s="76"/>
      <c r="J11" s="71"/>
      <c r="K11" s="72"/>
      <c r="L11" s="73"/>
      <c r="M11" s="38"/>
      <c r="N11" s="77" t="s">
        <v>62</v>
      </c>
      <c r="O11" s="72"/>
      <c r="P11" s="73"/>
      <c r="Q11" s="31"/>
      <c r="R11" s="74"/>
      <c r="S11" s="75"/>
      <c r="T11" s="76"/>
      <c r="U11" s="31"/>
      <c r="V11" s="33"/>
      <c r="W11" s="33"/>
    </row>
    <row r="12" spans="2:24" ht="55.5" customHeight="1" thickBot="1" thickTop="1">
      <c r="B12" s="74"/>
      <c r="C12" s="75"/>
      <c r="D12" s="76"/>
      <c r="F12" s="77" t="s">
        <v>73</v>
      </c>
      <c r="G12" s="72"/>
      <c r="H12" s="73"/>
      <c r="J12" s="74"/>
      <c r="K12" s="75"/>
      <c r="L12" s="76"/>
      <c r="M12" s="38"/>
      <c r="N12" s="78" t="s">
        <v>63</v>
      </c>
      <c r="O12" s="75"/>
      <c r="P12" s="76"/>
      <c r="Q12" s="31"/>
      <c r="R12" s="124" t="s">
        <v>86</v>
      </c>
      <c r="S12" s="124"/>
      <c r="T12" s="124"/>
      <c r="U12" s="32"/>
      <c r="X12" s="32"/>
    </row>
    <row r="13" spans="6:17" ht="55.5" customHeight="1" thickBot="1" thickTop="1">
      <c r="F13" s="78" t="s">
        <v>80</v>
      </c>
      <c r="G13" s="75"/>
      <c r="H13" s="76"/>
      <c r="N13" s="124" t="s">
        <v>64</v>
      </c>
      <c r="O13" s="124"/>
      <c r="P13" s="124"/>
      <c r="Q13" s="31"/>
    </row>
    <row r="14" spans="6:17" ht="55.5" customHeight="1" thickBot="1" thickTop="1">
      <c r="F14" s="77">
        <v>7</v>
      </c>
      <c r="G14" s="72"/>
      <c r="H14" s="73"/>
      <c r="Q14" s="31"/>
    </row>
    <row r="15" spans="2:17" ht="55.5" customHeight="1" thickBot="1" thickTop="1">
      <c r="B15" s="71"/>
      <c r="C15" s="72"/>
      <c r="D15" s="73"/>
      <c r="F15" s="78">
        <v>10</v>
      </c>
      <c r="G15" s="75"/>
      <c r="H15" s="76"/>
      <c r="J15" s="71"/>
      <c r="K15" s="72"/>
      <c r="L15" s="73"/>
      <c r="M15" s="38"/>
      <c r="N15" s="77">
        <v>1</v>
      </c>
      <c r="O15" s="72"/>
      <c r="P15" s="73"/>
      <c r="Q15" s="31"/>
    </row>
    <row r="16" spans="2:24" ht="55.5" customHeight="1" thickBot="1" thickTop="1">
      <c r="B16" s="74"/>
      <c r="C16" s="75"/>
      <c r="D16" s="76"/>
      <c r="F16" s="77" t="s">
        <v>69</v>
      </c>
      <c r="G16" s="72"/>
      <c r="H16" s="73"/>
      <c r="J16" s="74"/>
      <c r="K16" s="75"/>
      <c r="L16" s="76"/>
      <c r="M16" s="38"/>
      <c r="N16" s="79" t="s">
        <v>59</v>
      </c>
      <c r="O16" s="68"/>
      <c r="P16" s="80"/>
      <c r="Q16" s="31"/>
      <c r="S16" s="126" t="s">
        <v>90</v>
      </c>
      <c r="T16" s="127"/>
      <c r="U16" s="127"/>
      <c r="V16" s="127"/>
      <c r="W16" s="127"/>
      <c r="X16" s="128"/>
    </row>
    <row r="17" spans="2:24" ht="55.5" customHeight="1" thickBot="1" thickTop="1">
      <c r="B17" s="124" t="s">
        <v>87</v>
      </c>
      <c r="C17" s="124"/>
      <c r="D17" s="124"/>
      <c r="F17" s="78" t="s">
        <v>59</v>
      </c>
      <c r="G17" s="75"/>
      <c r="H17" s="76"/>
      <c r="N17" s="81" t="s">
        <v>61</v>
      </c>
      <c r="O17" s="69"/>
      <c r="P17" s="82"/>
      <c r="Q17" s="31"/>
      <c r="R17" s="33"/>
      <c r="S17" s="129"/>
      <c r="T17" s="130"/>
      <c r="U17" s="130"/>
      <c r="V17" s="130"/>
      <c r="W17" s="130"/>
      <c r="X17" s="131"/>
    </row>
    <row r="18" spans="2:24" ht="55.5" customHeight="1" thickBot="1" thickTop="1">
      <c r="B18" s="31"/>
      <c r="C18" s="31"/>
      <c r="F18" s="65"/>
      <c r="J18" s="125" t="s">
        <v>77</v>
      </c>
      <c r="K18" s="125"/>
      <c r="L18" s="125"/>
      <c r="M18" s="33"/>
      <c r="N18" s="78" t="s">
        <v>62</v>
      </c>
      <c r="O18" s="75"/>
      <c r="P18" s="76"/>
      <c r="S18" s="129"/>
      <c r="T18" s="130"/>
      <c r="U18" s="130"/>
      <c r="V18" s="130"/>
      <c r="W18" s="130"/>
      <c r="X18" s="131"/>
    </row>
    <row r="19" spans="6:24" ht="55.5" customHeight="1" thickTop="1">
      <c r="F19" s="77">
        <v>1</v>
      </c>
      <c r="G19" s="72"/>
      <c r="H19" s="73"/>
      <c r="J19" s="77">
        <v>1</v>
      </c>
      <c r="K19" s="72"/>
      <c r="L19" s="73"/>
      <c r="M19" s="38"/>
      <c r="N19" s="77" t="s">
        <v>63</v>
      </c>
      <c r="O19" s="72"/>
      <c r="P19" s="73"/>
      <c r="S19" s="129"/>
      <c r="T19" s="130"/>
      <c r="U19" s="130"/>
      <c r="V19" s="130"/>
      <c r="W19" s="130"/>
      <c r="X19" s="131"/>
    </row>
    <row r="20" spans="6:24" ht="55.5" customHeight="1" thickBot="1">
      <c r="F20" s="79" t="s">
        <v>59</v>
      </c>
      <c r="G20" s="68"/>
      <c r="H20" s="80"/>
      <c r="J20" s="83" t="s">
        <v>58</v>
      </c>
      <c r="K20" s="84"/>
      <c r="L20" s="85"/>
      <c r="M20" s="38"/>
      <c r="N20" s="79" t="s">
        <v>80</v>
      </c>
      <c r="O20" s="68"/>
      <c r="P20" s="80"/>
      <c r="S20" s="129"/>
      <c r="T20" s="130"/>
      <c r="U20" s="130"/>
      <c r="V20" s="130"/>
      <c r="W20" s="130"/>
      <c r="X20" s="131"/>
    </row>
    <row r="21" spans="6:24" ht="55.5" customHeight="1" thickTop="1">
      <c r="F21" s="81" t="s">
        <v>61</v>
      </c>
      <c r="G21" s="69"/>
      <c r="H21" s="82"/>
      <c r="J21" s="77" t="s">
        <v>59</v>
      </c>
      <c r="K21" s="72"/>
      <c r="L21" s="73"/>
      <c r="M21" s="38"/>
      <c r="N21" s="81" t="s">
        <v>60</v>
      </c>
      <c r="O21" s="69"/>
      <c r="P21" s="82"/>
      <c r="S21" s="129"/>
      <c r="T21" s="130"/>
      <c r="U21" s="130"/>
      <c r="V21" s="130"/>
      <c r="W21" s="130"/>
      <c r="X21" s="131"/>
    </row>
    <row r="22" spans="6:24" ht="55.5" customHeight="1" thickBot="1">
      <c r="F22" s="78" t="s">
        <v>62</v>
      </c>
      <c r="G22" s="75"/>
      <c r="H22" s="76"/>
      <c r="J22" s="78" t="s">
        <v>60</v>
      </c>
      <c r="K22" s="75"/>
      <c r="L22" s="76"/>
      <c r="M22" s="38"/>
      <c r="N22" s="78" t="s">
        <v>58</v>
      </c>
      <c r="O22" s="75"/>
      <c r="P22" s="76"/>
      <c r="S22" s="129"/>
      <c r="T22" s="130"/>
      <c r="U22" s="130"/>
      <c r="V22" s="130"/>
      <c r="W22" s="130"/>
      <c r="X22" s="131"/>
    </row>
    <row r="23" spans="6:24" ht="55.5" customHeight="1" thickTop="1">
      <c r="F23" s="77" t="s">
        <v>63</v>
      </c>
      <c r="G23" s="72"/>
      <c r="H23" s="73"/>
      <c r="J23" s="77" t="s">
        <v>61</v>
      </c>
      <c r="K23" s="72"/>
      <c r="L23" s="73"/>
      <c r="M23" s="38"/>
      <c r="N23" s="124" t="s">
        <v>82</v>
      </c>
      <c r="O23" s="124"/>
      <c r="P23" s="124"/>
      <c r="S23" s="129"/>
      <c r="T23" s="130"/>
      <c r="U23" s="130"/>
      <c r="V23" s="130"/>
      <c r="W23" s="130"/>
      <c r="X23" s="131"/>
    </row>
    <row r="24" spans="6:24" ht="55.5" customHeight="1" thickBot="1">
      <c r="F24" s="79" t="s">
        <v>80</v>
      </c>
      <c r="G24" s="68"/>
      <c r="H24" s="80"/>
      <c r="J24" s="78">
        <v>6</v>
      </c>
      <c r="K24" s="75"/>
      <c r="L24" s="76"/>
      <c r="M24" s="38"/>
      <c r="S24" s="129"/>
      <c r="T24" s="130"/>
      <c r="U24" s="130"/>
      <c r="V24" s="130"/>
      <c r="W24" s="130"/>
      <c r="X24" s="131"/>
    </row>
    <row r="25" spans="6:24" ht="55.5" customHeight="1" thickTop="1">
      <c r="F25" s="81" t="s">
        <v>60</v>
      </c>
      <c r="G25" s="69"/>
      <c r="H25" s="82"/>
      <c r="J25" s="81" t="s">
        <v>62</v>
      </c>
      <c r="K25" s="69"/>
      <c r="L25" s="82"/>
      <c r="M25" s="38"/>
      <c r="S25" s="129"/>
      <c r="T25" s="130"/>
      <c r="U25" s="130"/>
      <c r="V25" s="130"/>
      <c r="W25" s="130"/>
      <c r="X25" s="131"/>
    </row>
    <row r="26" spans="6:24" ht="55.5" customHeight="1" thickBot="1">
      <c r="F26" s="78" t="s">
        <v>58</v>
      </c>
      <c r="G26" s="75"/>
      <c r="H26" s="76"/>
      <c r="J26" s="78" t="s">
        <v>63</v>
      </c>
      <c r="K26" s="75"/>
      <c r="L26" s="76"/>
      <c r="M26" s="38"/>
      <c r="S26" s="132"/>
      <c r="T26" s="133"/>
      <c r="U26" s="133"/>
      <c r="V26" s="133"/>
      <c r="W26" s="133"/>
      <c r="X26" s="134"/>
    </row>
    <row r="27" spans="6:22" ht="33.75" thickTop="1">
      <c r="F27" s="124" t="s">
        <v>82</v>
      </c>
      <c r="G27" s="124"/>
      <c r="H27" s="124"/>
      <c r="J27" s="124" t="s">
        <v>88</v>
      </c>
      <c r="K27" s="124"/>
      <c r="L27" s="124"/>
      <c r="S27" s="70" t="s">
        <v>91</v>
      </c>
      <c r="T27" s="67"/>
      <c r="U27" s="67"/>
      <c r="V27" s="67"/>
    </row>
  </sheetData>
  <sheetProtection sheet="1" objects="1" scenarios="1" selectLockedCells="1"/>
  <mergeCells count="15">
    <mergeCell ref="B2:D2"/>
    <mergeCell ref="F1:H1"/>
    <mergeCell ref="J2:L2"/>
    <mergeCell ref="N23:P23"/>
    <mergeCell ref="J27:L27"/>
    <mergeCell ref="F27:H27"/>
    <mergeCell ref="B17:D17"/>
    <mergeCell ref="N4:P4"/>
    <mergeCell ref="R5:T5"/>
    <mergeCell ref="V7:X7"/>
    <mergeCell ref="N13:P13"/>
    <mergeCell ref="J18:L18"/>
    <mergeCell ref="S16:X16"/>
    <mergeCell ref="S17:X26"/>
    <mergeCell ref="R12:T12"/>
  </mergeCells>
  <printOptions/>
  <pageMargins left="0.25" right="0.25" top="0.7500000000000001" bottom="0.7500000000000001" header="0.30000000000000004" footer="0.30000000000000004"/>
  <pageSetup orientation="landscape" paperSize="9" scale="2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Freitagstrainig, SC Korb, Abteilung Fechten</dc:title>
  <dc:subject/>
  <dc:creator>Vogel, Achim [KKEU]</dc:creator>
  <cp:keywords/>
  <dc:description/>
  <cp:lastModifiedBy>Ein Microsoft Office-Anwender</cp:lastModifiedBy>
  <cp:lastPrinted>2015-01-03T12:46:17Z</cp:lastPrinted>
  <dcterms:created xsi:type="dcterms:W3CDTF">2010-11-19T20:01:46Z</dcterms:created>
  <dcterms:modified xsi:type="dcterms:W3CDTF">2015-06-25T19:10:13Z</dcterms:modified>
  <cp:category/>
  <cp:version/>
  <cp:contentType/>
  <cp:contentStatus/>
</cp:coreProperties>
</file>